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aita-y\Downloads\"/>
    </mc:Choice>
  </mc:AlternateContent>
  <xr:revisionPtr revIDLastSave="0" documentId="8_{01403925-1320-4F6F-8A53-01B343C0ED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" sheetId="1" r:id="rId1"/>
    <sheet name="高校リスト" sheetId="2" r:id="rId2"/>
    <sheet name="団体" sheetId="3" r:id="rId3"/>
    <sheet name="Sheet1" sheetId="4" r:id="rId4"/>
  </sheets>
  <calcPr calcId="191029"/>
  <extLst>
    <ext uri="GoogleSheetsCustomDataVersion2">
      <go:sheetsCustomData xmlns:go="http://customooxmlschemas.google.com/" r:id="rId8" roundtripDataChecksum="bBzOGKCo4nX4Wlwdp8u/wTN3Dw92xjC02wYBTKDwAVU="/>
    </ext>
  </extLst>
</workbook>
</file>

<file path=xl/calcChain.xml><?xml version="1.0" encoding="utf-8"?>
<calcChain xmlns="http://schemas.openxmlformats.org/spreadsheetml/2006/main">
  <c r="S18" i="1" l="1"/>
  <c r="S19" i="1"/>
  <c r="S20" i="1"/>
  <c r="S21" i="1"/>
  <c r="S22" i="1"/>
  <c r="S23" i="1"/>
  <c r="S24" i="1"/>
  <c r="D11" i="3"/>
  <c r="D12" i="3"/>
  <c r="D13" i="3"/>
  <c r="D14" i="3"/>
  <c r="D15" i="3"/>
  <c r="D16" i="3"/>
  <c r="P19" i="1"/>
  <c r="P20" i="1"/>
  <c r="P21" i="1"/>
  <c r="P22" i="1"/>
  <c r="P23" i="1"/>
  <c r="P24" i="1"/>
  <c r="P18" i="1"/>
  <c r="D10" i="3" s="1"/>
  <c r="O12" i="1" l="1"/>
  <c r="O6" i="1"/>
  <c r="O5" i="1"/>
  <c r="O11" i="1"/>
  <c r="O10" i="1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8" i="4"/>
  <c r="A57" i="4"/>
  <c r="A56" i="4"/>
  <c r="A55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2" i="4"/>
  <c r="A11" i="4"/>
  <c r="A10" i="4"/>
  <c r="A9" i="4"/>
  <c r="A7" i="4"/>
  <c r="A6" i="4"/>
  <c r="A5" i="4"/>
  <c r="A1" i="4"/>
  <c r="I30" i="3"/>
  <c r="M28" i="3"/>
  <c r="M27" i="3"/>
  <c r="M26" i="3"/>
  <c r="M25" i="3"/>
  <c r="M24" i="3"/>
  <c r="M23" i="3"/>
  <c r="M22" i="3"/>
  <c r="M18" i="3"/>
  <c r="L18" i="3"/>
  <c r="H18" i="3"/>
  <c r="F18" i="3"/>
  <c r="D18" i="3"/>
  <c r="M17" i="3"/>
  <c r="L17" i="3"/>
  <c r="F17" i="3"/>
  <c r="D17" i="3"/>
  <c r="M16" i="3"/>
  <c r="L16" i="3"/>
  <c r="H16" i="3"/>
  <c r="M15" i="3"/>
  <c r="L15" i="3"/>
  <c r="H15" i="3"/>
  <c r="M14" i="3"/>
  <c r="L14" i="3"/>
  <c r="H14" i="3"/>
  <c r="M13" i="3"/>
  <c r="L13" i="3"/>
  <c r="H13" i="3"/>
  <c r="M12" i="3"/>
  <c r="L12" i="3"/>
  <c r="H12" i="3"/>
  <c r="M11" i="3"/>
  <c r="L11" i="3"/>
  <c r="M10" i="3"/>
  <c r="L10" i="3"/>
  <c r="B10" i="3"/>
  <c r="B4" i="3"/>
  <c r="O26" i="1"/>
  <c r="A59" i="4" s="1"/>
  <c r="B26" i="1"/>
  <c r="B18" i="3" s="1"/>
  <c r="O25" i="1"/>
  <c r="H17" i="3" s="1"/>
  <c r="B25" i="1"/>
  <c r="B17" i="3" s="1"/>
  <c r="O24" i="1"/>
  <c r="B24" i="1"/>
  <c r="B16" i="3" s="1"/>
  <c r="O23" i="1"/>
  <c r="A33" i="4" s="1"/>
  <c r="B23" i="1"/>
  <c r="B15" i="3" s="1"/>
  <c r="O22" i="1"/>
  <c r="B22" i="1"/>
  <c r="B14" i="3" s="1"/>
  <c r="O21" i="1"/>
  <c r="B21" i="1"/>
  <c r="B13" i="3" s="1"/>
  <c r="O20" i="1"/>
  <c r="B20" i="1"/>
  <c r="B12" i="3" s="1"/>
  <c r="R19" i="1"/>
  <c r="O19" i="1"/>
  <c r="A13" i="4" s="1"/>
  <c r="B19" i="1"/>
  <c r="B11" i="3" s="1"/>
  <c r="R18" i="1"/>
  <c r="O18" i="1"/>
  <c r="A8" i="4" s="1"/>
  <c r="B18" i="1"/>
  <c r="J9" i="1"/>
  <c r="B14" i="1" s="1"/>
  <c r="K4" i="3" s="1"/>
  <c r="C8" i="1"/>
  <c r="A3" i="4" s="1"/>
  <c r="C7" i="1"/>
  <c r="I6" i="3" s="1"/>
  <c r="H10" i="3" l="1"/>
  <c r="A4" i="4"/>
  <c r="O2" i="1"/>
  <c r="B1" i="1" s="1"/>
  <c r="A2" i="4"/>
  <c r="A54" i="4"/>
  <c r="H11" i="3"/>
</calcChain>
</file>

<file path=xl/sharedStrings.xml><?xml version="1.0" encoding="utf-8"?>
<sst xmlns="http://schemas.openxmlformats.org/spreadsheetml/2006/main" count="441" uniqueCount="385">
  <si>
    <t>令和６年度から、大会の参加登録はGoogleFormsにて登録になりました。
従来のeメールではなく、GoogleFormsから登録を行ってください。</t>
  </si>
  <si>
    <t>大会名</t>
  </si>
  <si>
    <t>学校名No</t>
  </si>
  <si>
    <t>学校名</t>
  </si>
  <si>
    <t>関東高等学校剣道大会茨城県予選会</t>
  </si>
  <si>
    <t>略称</t>
  </si>
  <si>
    <t>全国高等学校剣道大会茨城県予選会</t>
  </si>
  <si>
    <t>参加部門</t>
  </si>
  <si>
    <t>茨城県高等学校剣道勝ち抜き大会</t>
  </si>
  <si>
    <t>男子or女子</t>
  </si>
  <si>
    <t>高等学校剣道選抜大会茨城県予選</t>
  </si>
  <si>
    <t>勝抜き大会の場合Ⅰ部→１，Ⅱ部→２</t>
  </si>
  <si>
    <t>弁当注文数（顧問用）　※大会当日に必要な個数を注文してください。</t>
  </si>
  <si>
    <t>監督氏名</t>
  </si>
  <si>
    <t>氏名</t>
  </si>
  <si>
    <t>生年月日</t>
  </si>
  <si>
    <t>学年</t>
  </si>
  <si>
    <t>段位</t>
  </si>
  <si>
    <t>姓</t>
  </si>
  <si>
    <t>名</t>
  </si>
  <si>
    <t>平成</t>
  </si>
  <si>
    <t>年</t>
  </si>
  <si>
    <t>月</t>
  </si>
  <si>
    <t>日</t>
  </si>
  <si>
    <t>審判員</t>
  </si>
  <si>
    <t>大会当日，来場する生徒数（選手，応援合わせた生徒数）</t>
  </si>
  <si>
    <t>人</t>
  </si>
  <si>
    <t>大会当日，来場する保護者数（登録選手の保護者のみ）</t>
  </si>
  <si>
    <t>確認事項</t>
  </si>
  <si>
    <t>①</t>
  </si>
  <si>
    <t>こぶしと前腕（肘関節から手首関節の尺骨が和（最長部））の1/2を保護している</t>
  </si>
  <si>
    <t>②</t>
  </si>
  <si>
    <t>小手ぶとん部のえぐり（クリ）の深さは，小手ぶとん部最長部と最短部の差が2.5ｃｍ以内である。</t>
  </si>
  <si>
    <t>③</t>
  </si>
  <si>
    <t>小手頭部・小手ぶとん部の十分な衝撃緩衝能力がある。</t>
  </si>
  <si>
    <t>④</t>
  </si>
  <si>
    <t>肩関節の保護ができる布団の長さが確保されている。</t>
  </si>
  <si>
    <t>⑤</t>
  </si>
  <si>
    <t>面ぶとんの十分な衝撃緩衝能力がある。</t>
  </si>
  <si>
    <t>⑥</t>
  </si>
  <si>
    <t>袖の長さについて，肘関節の保護ができる。（構えたときに肘関節か隠れること）</t>
  </si>
  <si>
    <t>⑦</t>
  </si>
  <si>
    <t>マウスシールド(マウスガード)を必ず着用し，破損や亀裂等がなく安全なものを使用している。</t>
  </si>
  <si>
    <t>上記の確認事項を確認の上，今大会に申し込みをします。</t>
  </si>
  <si>
    <t>No</t>
  </si>
  <si>
    <t>県立高校　県北地区</t>
  </si>
  <si>
    <t>茨城県立高萩高等学校</t>
  </si>
  <si>
    <t>高萩</t>
  </si>
  <si>
    <t>茨城県立高萩清松高等学校</t>
  </si>
  <si>
    <t>高萩清松</t>
  </si>
  <si>
    <t>茨城県立日立第一高等学校</t>
  </si>
  <si>
    <t>日立第一</t>
  </si>
  <si>
    <t>茨城県立日立第二高等学校</t>
  </si>
  <si>
    <t>日立第二</t>
  </si>
  <si>
    <t>茨城県立日立工業高等学校</t>
  </si>
  <si>
    <t>日立工業</t>
  </si>
  <si>
    <t>茨城県立多賀高等学校</t>
  </si>
  <si>
    <t>多賀</t>
  </si>
  <si>
    <t>茨城県立日立商業高等学校</t>
  </si>
  <si>
    <t>日立商業</t>
  </si>
  <si>
    <t>茨城県立日立北高等学校</t>
  </si>
  <si>
    <t>日立北</t>
  </si>
  <si>
    <t>茨城県立磯原郷英高等学校</t>
  </si>
  <si>
    <t>磯原郷英</t>
  </si>
  <si>
    <t>茨城県立太田第一高等学校</t>
  </si>
  <si>
    <t>太田第一</t>
  </si>
  <si>
    <t>茨城県立太田西山高等学校</t>
  </si>
  <si>
    <t>太田西山</t>
  </si>
  <si>
    <t>県立高校　水戸地区</t>
  </si>
  <si>
    <t>茨城県立大子清流高等学校</t>
  </si>
  <si>
    <t>大子清流</t>
  </si>
  <si>
    <t>茨城県立小瀬高等学校</t>
  </si>
  <si>
    <t>小瀬</t>
  </si>
  <si>
    <t>茨城県立常陸大宮高等学校</t>
  </si>
  <si>
    <t>常陸大宮</t>
  </si>
  <si>
    <t>茨城県立水戸第一高等学校</t>
  </si>
  <si>
    <t>水戸第一</t>
  </si>
  <si>
    <t>茨城県立水戸第二高等学校</t>
  </si>
  <si>
    <t>水戸第二</t>
  </si>
  <si>
    <t>茨城県立水戸第三高等学校</t>
  </si>
  <si>
    <t>水戸第三</t>
  </si>
  <si>
    <t>茨城県立緑岡高等学校</t>
  </si>
  <si>
    <t>緑岡</t>
  </si>
  <si>
    <t>茨城県立水戸農業高等学校</t>
  </si>
  <si>
    <t>水戸農業</t>
  </si>
  <si>
    <t>茨城県立水戸工業高等学校</t>
  </si>
  <si>
    <t>水戸工業</t>
  </si>
  <si>
    <t>茨城県立水戸商業高等学校</t>
  </si>
  <si>
    <t>水戸商業</t>
  </si>
  <si>
    <t>茨城県立水戸南高等学校</t>
  </si>
  <si>
    <t>水戸南</t>
  </si>
  <si>
    <t>茨城県立水戸桜ノ牧高等学校</t>
  </si>
  <si>
    <t>水戸桜ノ牧</t>
  </si>
  <si>
    <t>茨城県立水戸桜ノ牧高等学校常北校</t>
  </si>
  <si>
    <t>水戸桜ノ牧常北</t>
  </si>
  <si>
    <t>茨城県立勝田高等学校</t>
  </si>
  <si>
    <t>勝田</t>
  </si>
  <si>
    <t>茨城県立勝田工業高等学校</t>
  </si>
  <si>
    <t>勝田工業</t>
  </si>
  <si>
    <t>茨城県立佐和高等学校</t>
  </si>
  <si>
    <t>佐和</t>
  </si>
  <si>
    <t>茨城県立那珂湊高等学校</t>
  </si>
  <si>
    <t>那珂湊</t>
  </si>
  <si>
    <t>茨城県立海洋高等学校</t>
  </si>
  <si>
    <t>海洋</t>
  </si>
  <si>
    <t>茨城県立笠間高等学校</t>
  </si>
  <si>
    <t>笠間</t>
  </si>
  <si>
    <t>茨城県立友部高等学校</t>
  </si>
  <si>
    <t>友部</t>
  </si>
  <si>
    <t>茨城県立ＩＴ未来高等学校</t>
  </si>
  <si>
    <t>IT未来</t>
  </si>
  <si>
    <t>茨城県立大洗高等学校</t>
  </si>
  <si>
    <t>大洗</t>
  </si>
  <si>
    <t>茨城県立東海高等学校</t>
  </si>
  <si>
    <t>東海</t>
  </si>
  <si>
    <t>茨城県立茨城東高等学校</t>
  </si>
  <si>
    <t>茨城東</t>
  </si>
  <si>
    <t>茨城県立那珂高等学校</t>
  </si>
  <si>
    <t>那珂</t>
  </si>
  <si>
    <t>県立高校　県東地区</t>
  </si>
  <si>
    <t>茨城県立鉾田第一高等学校</t>
  </si>
  <si>
    <t>鉾田第一</t>
  </si>
  <si>
    <t>茨城県立鉾田第二高等学校</t>
  </si>
  <si>
    <t>鉾田第二</t>
  </si>
  <si>
    <t>茨城県立玉造工業高等学校</t>
  </si>
  <si>
    <t>玉造工業</t>
  </si>
  <si>
    <t>茨城県立麻生高等学校</t>
  </si>
  <si>
    <t>麻生</t>
  </si>
  <si>
    <t>茨城県立潮来高等学校</t>
  </si>
  <si>
    <t>潮来</t>
  </si>
  <si>
    <t>茨城県立鹿島高等学校</t>
  </si>
  <si>
    <t>鹿島</t>
  </si>
  <si>
    <t>茨城県立鹿島灘高等学校</t>
  </si>
  <si>
    <t>鹿島灘</t>
  </si>
  <si>
    <t>茨城県立神栖高等学校</t>
  </si>
  <si>
    <t>神栖</t>
  </si>
  <si>
    <t>茨城県立波崎高等学校</t>
  </si>
  <si>
    <t>波崎</t>
  </si>
  <si>
    <t>茨城県立波崎柳川高等学校</t>
  </si>
  <si>
    <t>波崎柳川</t>
  </si>
  <si>
    <t>県立高校　県南地区</t>
  </si>
  <si>
    <t>茨城県立土浦第一高等学校</t>
  </si>
  <si>
    <t>土浦第一</t>
  </si>
  <si>
    <t>茨城県立土浦第二高等学校</t>
  </si>
  <si>
    <t>土浦第二</t>
  </si>
  <si>
    <t>茨城県立土浦第三高等学校</t>
  </si>
  <si>
    <t>土浦第三</t>
  </si>
  <si>
    <t>茨城県立土浦工業高等学校</t>
  </si>
  <si>
    <t>土浦工業</t>
  </si>
  <si>
    <t>茨城県立土浦湖北高等学校</t>
  </si>
  <si>
    <t>土浦湖北</t>
  </si>
  <si>
    <t>茨城県立石岡第一高等学校</t>
  </si>
  <si>
    <t>石岡第一</t>
  </si>
  <si>
    <t>茨城県立石岡第二高等学校</t>
  </si>
  <si>
    <t>石岡第二</t>
  </si>
  <si>
    <t>茨城県立石岡商業高等学校</t>
  </si>
  <si>
    <t>石岡商業</t>
  </si>
  <si>
    <t>茨城県立中央高等学校</t>
  </si>
  <si>
    <t>中央</t>
  </si>
  <si>
    <t>茨城県立竜ヶ崎第一高等学校</t>
  </si>
  <si>
    <t>竜ヶ崎第一</t>
  </si>
  <si>
    <t>茨城県立竜ヶ崎第二高等学校</t>
  </si>
  <si>
    <t>竜ヶ崎第二</t>
  </si>
  <si>
    <t>茨城県立竜ヶ崎南高等学校</t>
  </si>
  <si>
    <t>竜ヶ崎南</t>
  </si>
  <si>
    <t>茨城県立江戸崎総合高等学校</t>
  </si>
  <si>
    <t>江戸崎総合</t>
  </si>
  <si>
    <t>茨城県立取手第一高等学校</t>
  </si>
  <si>
    <t>取手第一</t>
  </si>
  <si>
    <t>茨城県立取手第二高等学校</t>
  </si>
  <si>
    <t>取手第二</t>
  </si>
  <si>
    <t>茨城県立取手松陽高等学校</t>
  </si>
  <si>
    <t>取手松陽</t>
  </si>
  <si>
    <t>茨城県立藤代高等学校</t>
  </si>
  <si>
    <t>藤代</t>
  </si>
  <si>
    <t>茨城県立藤代紫水高等学校</t>
  </si>
  <si>
    <t>藤代紫水</t>
  </si>
  <si>
    <t>茨城県立牛久高等学校</t>
  </si>
  <si>
    <t>牛久</t>
  </si>
  <si>
    <t>茨城県立牛久栄進高等学校</t>
  </si>
  <si>
    <t>牛久栄進</t>
  </si>
  <si>
    <t>県立高校　県西地区</t>
  </si>
  <si>
    <t>茨城県立筑波高等学校</t>
  </si>
  <si>
    <t>筑波</t>
  </si>
  <si>
    <t>茨城県立竹園高等学校</t>
  </si>
  <si>
    <t>竹園</t>
  </si>
  <si>
    <t>茨城県立つくば工科高等学校</t>
  </si>
  <si>
    <t>つくば工科</t>
  </si>
  <si>
    <t>茨城県立つくばサイエンス高等学校</t>
  </si>
  <si>
    <t>つくばサイエンス</t>
  </si>
  <si>
    <t>茨城県立茎崎高等学校</t>
  </si>
  <si>
    <t>茎崎</t>
  </si>
  <si>
    <t>茨城県立岩瀬高等学校</t>
  </si>
  <si>
    <t>岩瀬</t>
  </si>
  <si>
    <t>茨城県立真壁高等学校</t>
  </si>
  <si>
    <t>真壁</t>
  </si>
  <si>
    <t>茨城県立下館第一高等学校</t>
  </si>
  <si>
    <t>下館第一</t>
  </si>
  <si>
    <t>茨城県立下館第二高等学校</t>
  </si>
  <si>
    <t>下館第二</t>
  </si>
  <si>
    <t>茨城県立下館工業高等学校</t>
  </si>
  <si>
    <t>下館工業</t>
  </si>
  <si>
    <t>茨城県立明野高等学校</t>
  </si>
  <si>
    <t>明野</t>
  </si>
  <si>
    <t>茨城県立下妻第一高等学校</t>
  </si>
  <si>
    <t>下妻第一</t>
  </si>
  <si>
    <t>茨城県立下妻第二高等学校</t>
  </si>
  <si>
    <t>下妻第二</t>
  </si>
  <si>
    <t>茨城県立結城第一高等学校</t>
  </si>
  <si>
    <t>結城第一</t>
  </si>
  <si>
    <t>茨城県立結城第二高等学校</t>
  </si>
  <si>
    <t>結城第二</t>
  </si>
  <si>
    <t>茨城県立鬼怒商業高等学校</t>
  </si>
  <si>
    <t>鬼怒商業</t>
  </si>
  <si>
    <t>茨城県立石下紫峰高等学校</t>
  </si>
  <si>
    <t>石下紫峰</t>
  </si>
  <si>
    <t>茨城県立水海道第一高等学校</t>
  </si>
  <si>
    <t>水海道第一</t>
  </si>
  <si>
    <t>茨城県立水海道第二高等学校</t>
  </si>
  <si>
    <t>水海道第二</t>
  </si>
  <si>
    <t>茨城県立八千代高等学校</t>
  </si>
  <si>
    <t>八千代</t>
  </si>
  <si>
    <t>茨城県立古河第一高等学校</t>
  </si>
  <si>
    <t>古河第一</t>
  </si>
  <si>
    <t>茨城県立古河第二高等学校</t>
  </si>
  <si>
    <t>古河第二</t>
  </si>
  <si>
    <t>茨城県立古河第三高等学校</t>
  </si>
  <si>
    <t>古河第三</t>
  </si>
  <si>
    <t>茨城県立総和工業高等学校</t>
  </si>
  <si>
    <t>総和工業</t>
  </si>
  <si>
    <t>茨城県立三和高等学校</t>
  </si>
  <si>
    <t>三和</t>
  </si>
  <si>
    <t>茨城県立境高等学校</t>
  </si>
  <si>
    <t>境</t>
  </si>
  <si>
    <t>茨城県立坂東清風高等学校</t>
  </si>
  <si>
    <t>坂東清風</t>
  </si>
  <si>
    <t>茨城県立守谷高等学校</t>
  </si>
  <si>
    <t>守谷</t>
  </si>
  <si>
    <t>茨城県立伊奈高等学校</t>
  </si>
  <si>
    <t>伊奈</t>
  </si>
  <si>
    <t>県立中等教育学校</t>
  </si>
  <si>
    <t>茨城県立勝田中等教育学校</t>
  </si>
  <si>
    <t>勝田中等</t>
  </si>
  <si>
    <t>茨城県立並木中等教育学校</t>
  </si>
  <si>
    <t>並木中等</t>
  </si>
  <si>
    <t>茨城県立古河中等教育学校</t>
  </si>
  <si>
    <t>古河中等</t>
  </si>
  <si>
    <t>私立高校</t>
  </si>
  <si>
    <t>茨城高等学校</t>
  </si>
  <si>
    <t>茨城</t>
  </si>
  <si>
    <t>大成女子高等学校</t>
  </si>
  <si>
    <t>大成女子</t>
  </si>
  <si>
    <t>常磐大学高等学校</t>
  </si>
  <si>
    <t>常大高</t>
  </si>
  <si>
    <t>水戸女子高等学校</t>
  </si>
  <si>
    <t>水戸女子</t>
  </si>
  <si>
    <t>水戸啓明高等学校</t>
  </si>
  <si>
    <t>水戸啓明</t>
  </si>
  <si>
    <t>水戸葵陵高等学校</t>
  </si>
  <si>
    <t>水戸葵陵</t>
  </si>
  <si>
    <t>水城高等学校</t>
  </si>
  <si>
    <t>水城</t>
  </si>
  <si>
    <t>明秀学園日立高等学校</t>
  </si>
  <si>
    <t>明秀日立</t>
  </si>
  <si>
    <t>茨城キリスト教学園高等学校</t>
  </si>
  <si>
    <t>茨城キリスト</t>
  </si>
  <si>
    <t>つくば国際大学高等学校</t>
  </si>
  <si>
    <t>つくば国際</t>
  </si>
  <si>
    <t>つくば国際大学東風高等学校</t>
  </si>
  <si>
    <t>東風</t>
  </si>
  <si>
    <t>土浦日本大学高等学校</t>
  </si>
  <si>
    <t>土浦日大</t>
  </si>
  <si>
    <t>岩瀬日本大学高等学校</t>
  </si>
  <si>
    <t>岩瀬日大</t>
  </si>
  <si>
    <t>霞ヶ浦高等学校</t>
  </si>
  <si>
    <t>霞ヶ浦</t>
  </si>
  <si>
    <t>東洋大学附属牛久高等学校</t>
  </si>
  <si>
    <t>東洋大牛久</t>
  </si>
  <si>
    <t>愛国学園大学附属龍ケ崎高等学校</t>
  </si>
  <si>
    <t>愛国大龍ケ崎</t>
  </si>
  <si>
    <t>清真学園高等学校</t>
  </si>
  <si>
    <t>清真学園</t>
  </si>
  <si>
    <t>江戸川学園取手高等学校</t>
  </si>
  <si>
    <t>江戸川学園</t>
  </si>
  <si>
    <t>茗溪学園高等学校</t>
  </si>
  <si>
    <t>茗溪学園</t>
  </si>
  <si>
    <t>常総学院高等学校</t>
  </si>
  <si>
    <t>常総学院</t>
  </si>
  <si>
    <t>聖徳大学附属取手聖徳女子高等学校</t>
  </si>
  <si>
    <t>取手聖徳</t>
  </si>
  <si>
    <t>鹿島学園高等学校</t>
  </si>
  <si>
    <t>鹿島学園</t>
  </si>
  <si>
    <t>つくば秀英高等学校</t>
  </si>
  <si>
    <t>つくば秀英</t>
  </si>
  <si>
    <t>青丘学院つくば高等学校</t>
  </si>
  <si>
    <t>青丘</t>
  </si>
  <si>
    <t>私立中等教育学校</t>
  </si>
  <si>
    <t>土浦日本大学中等教育学校</t>
  </si>
  <si>
    <t>土浦日大中等</t>
  </si>
  <si>
    <t>智学館中等教育学校</t>
  </si>
  <si>
    <t>智学館中等</t>
  </si>
  <si>
    <t>開智望中等教育学校</t>
  </si>
  <si>
    <t>開智望中等</t>
  </si>
  <si>
    <t>高等専門学校</t>
  </si>
  <si>
    <t>茨城工業高等専門学校</t>
  </si>
  <si>
    <t>茨城高専</t>
  </si>
  <si>
    <t>高等課程を持つ専修学校</t>
  </si>
  <si>
    <t>科学技術学園高等学校日立</t>
  </si>
  <si>
    <t>科技高日立</t>
  </si>
  <si>
    <t>茨城県高等学校剣道大会申込書（団）</t>
  </si>
  <si>
    <t>（大会名）</t>
  </si>
  <si>
    <t>氏　　　　名</t>
  </si>
  <si>
    <t>生　年　月　日</t>
  </si>
  <si>
    <t>確　　認　　事　　項</t>
  </si>
  <si>
    <t>こぶしと前腕（肘関節から手首関節の尺骨が和（最長部））の1/2を保護している。</t>
  </si>
  <si>
    <t>監督</t>
  </si>
  <si>
    <t>男女</t>
  </si>
  <si>
    <t>選手1姓</t>
  </si>
  <si>
    <t>選手1名</t>
  </si>
  <si>
    <t>選手1生年月日</t>
  </si>
  <si>
    <t>選手1学年</t>
  </si>
  <si>
    <t>選手1段位</t>
  </si>
  <si>
    <t>選手2姓</t>
  </si>
  <si>
    <t>選手2名</t>
  </si>
  <si>
    <t>選手2生年月日</t>
  </si>
  <si>
    <t>選手2学年</t>
  </si>
  <si>
    <t>選手2段位</t>
  </si>
  <si>
    <t>選手3姓</t>
  </si>
  <si>
    <t>選手3名</t>
  </si>
  <si>
    <t>選手3生年月日</t>
  </si>
  <si>
    <t>選手3学年</t>
  </si>
  <si>
    <t>選手3段位</t>
  </si>
  <si>
    <t>選手4姓</t>
  </si>
  <si>
    <t>選手4名</t>
  </si>
  <si>
    <t>選手4生年月日</t>
  </si>
  <si>
    <t>選手4学年</t>
  </si>
  <si>
    <t>選手4段位</t>
  </si>
  <si>
    <t>選手5姓</t>
  </si>
  <si>
    <t>選手5名</t>
  </si>
  <si>
    <t>選手5生年月日</t>
  </si>
  <si>
    <t>選手5学年</t>
  </si>
  <si>
    <t>選手5段位</t>
  </si>
  <si>
    <t>選手6姓</t>
  </si>
  <si>
    <t>選手6名</t>
  </si>
  <si>
    <t>選手6生年月日</t>
  </si>
  <si>
    <t>選手6学年</t>
  </si>
  <si>
    <t>選手6段位</t>
  </si>
  <si>
    <t>選手7姓</t>
  </si>
  <si>
    <t>選手7名</t>
  </si>
  <si>
    <t>選手7生年月日</t>
  </si>
  <si>
    <t>選手7学年</t>
  </si>
  <si>
    <t>選手7段位</t>
  </si>
  <si>
    <t>審判員1</t>
  </si>
  <si>
    <t>審判員2</t>
  </si>
  <si>
    <t>審判員3</t>
  </si>
  <si>
    <t>審判員4</t>
  </si>
  <si>
    <t>弁当数</t>
  </si>
  <si>
    <t>確認1</t>
  </si>
  <si>
    <t>確認2</t>
  </si>
  <si>
    <t>確認3</t>
  </si>
  <si>
    <t>確認4</t>
  </si>
  <si>
    <t>確認5</t>
  </si>
  <si>
    <t>確認6</t>
  </si>
  <si>
    <t>選手8姓</t>
  </si>
  <si>
    <t>選手8名</t>
  </si>
  <si>
    <t>選手8生年月日</t>
  </si>
  <si>
    <t>選手8学年</t>
  </si>
  <si>
    <t>選手8段位</t>
  </si>
  <si>
    <t>選手9姓</t>
  </si>
  <si>
    <t>選手9名</t>
  </si>
  <si>
    <t>選手9生年月日</t>
  </si>
  <si>
    <t>選手9学年</t>
  </si>
  <si>
    <t>選手9段位</t>
  </si>
  <si>
    <t>選手1承諾</t>
  </si>
  <si>
    <t>選手2承諾</t>
  </si>
  <si>
    <t>選手3承諾</t>
  </si>
  <si>
    <t>選手4承諾</t>
  </si>
  <si>
    <t>選手5承諾</t>
  </si>
  <si>
    <t>選手6承諾</t>
  </si>
  <si>
    <t>選手7承諾</t>
  </si>
  <si>
    <t>選手8承諾</t>
  </si>
  <si>
    <t>選手9承諾</t>
  </si>
  <si>
    <t>来場生徒数</t>
  </si>
  <si>
    <t>確認7</t>
  </si>
  <si>
    <t>来場保護者数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</si>
</sst>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]ggge&quot;年&quot;m&quot;月&quot;d&quot;日&quot;;@" x16r2:formatCode16="[$-ja-JP-x-gannen]ggge&quot;年&quot;m&quot;月&quot;d&quot;日&quot;;@"/>
  </numFmts>
  <fonts count="16">
    <font>
      <sz val="11"/>
      <color theme="1"/>
      <name val="MS PGothic"/>
      <scheme val="minor"/>
    </font>
    <font>
      <sz val="11"/>
      <color theme="1"/>
      <name val="MS PGothic"/>
      <family val="3"/>
      <charset val="128"/>
    </font>
    <font>
      <b/>
      <sz val="16"/>
      <color rgb="FFFF0000"/>
      <name val="MS PGothic"/>
      <family val="3"/>
      <charset val="128"/>
    </font>
    <font>
      <u/>
      <sz val="16"/>
      <color theme="10"/>
      <name val="MS PGothic"/>
      <family val="3"/>
      <charset val="128"/>
    </font>
    <font>
      <u/>
      <sz val="16"/>
      <color theme="10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name val="MS PGothic"/>
      <family val="3"/>
      <charset val="128"/>
    </font>
    <font>
      <sz val="11"/>
      <color theme="1"/>
      <name val="Hg正楷書体-pro"/>
      <family val="4"/>
      <charset val="128"/>
    </font>
    <font>
      <sz val="11"/>
      <color rgb="FF000000"/>
      <name val="Hg正楷書体-pro"/>
      <family val="4"/>
      <charset val="128"/>
    </font>
    <font>
      <sz val="20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16"/>
      <color theme="1"/>
      <name val="Hg正楷書体-pro"/>
      <family val="4"/>
      <charset val="128"/>
    </font>
    <font>
      <sz val="10"/>
      <color theme="1"/>
      <name val="Hg正楷書体-pro"/>
      <family val="4"/>
      <charset val="128"/>
    </font>
    <font>
      <sz val="6"/>
      <name val="MS PGothic"/>
      <family val="3"/>
      <charset val="128"/>
      <scheme val="minor"/>
    </font>
    <font>
      <b/>
      <sz val="11"/>
      <color rgb="FFFF0000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DAEEF3"/>
        <bgColor rgb="FFDAEEF3"/>
      </patternFill>
    </fill>
    <fill>
      <patternFill patternType="solid">
        <fgColor rgb="FFF2DBDB"/>
        <bgColor rgb="FFF2DBDB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1" fillId="4" borderId="26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0" fontId="1" fillId="5" borderId="29" xfId="0" applyFont="1" applyFill="1" applyBorder="1" applyAlignment="1">
      <alignment vertical="center"/>
    </xf>
    <xf numFmtId="0" fontId="1" fillId="5" borderId="30" xfId="0" applyFont="1" applyFill="1" applyBorder="1" applyAlignment="1">
      <alignment vertical="center"/>
    </xf>
    <xf numFmtId="0" fontId="1" fillId="5" borderId="31" xfId="0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0" fontId="1" fillId="5" borderId="33" xfId="0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1" fillId="5" borderId="35" xfId="0" applyFont="1" applyFill="1" applyBorder="1" applyAlignment="1">
      <alignment vertical="center"/>
    </xf>
    <xf numFmtId="0" fontId="1" fillId="5" borderId="36" xfId="0" applyFont="1" applyFill="1" applyBorder="1" applyAlignment="1">
      <alignment vertical="center"/>
    </xf>
    <xf numFmtId="0" fontId="1" fillId="5" borderId="37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176" fontId="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8" xfId="0" applyFont="1" applyFill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"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352425</xdr:colOff>
      <xdr:row>2</xdr:row>
      <xdr:rowOff>457200</xdr:rowOff>
    </xdr:from>
    <xdr:ext cx="2152650" cy="695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79200" y="3441863"/>
          <a:ext cx="2133600" cy="676275"/>
        </a:xfrm>
        <a:prstGeom prst="rect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MS PGothic"/>
            <a:buNone/>
          </a:pPr>
          <a:r>
            <a:rPr lang="en-US" sz="11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「高校リスト」タブの中から，申し込みを行う学校の学校名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</a:t>
          </a:r>
          <a:r>
            <a:rPr lang="en-US" sz="110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を探し，入力してください。</a:t>
          </a:r>
          <a:endParaRPr sz="1400"/>
        </a:p>
      </xdr:txBody>
    </xdr:sp>
    <xdr:clientData fLocksWithSheet="0"/>
  </xdr:oneCellAnchor>
  <xdr:oneCellAnchor>
    <xdr:from>
      <xdr:col>13</xdr:col>
      <xdr:colOff>0</xdr:colOff>
      <xdr:row>4</xdr:row>
      <xdr:rowOff>266700</xdr:rowOff>
    </xdr:from>
    <xdr:ext cx="971550" cy="2095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562725" y="2590800"/>
          <a:ext cx="971550" cy="209550"/>
          <a:chOff x="4860225" y="3675225"/>
          <a:chExt cx="971550" cy="20955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860225" y="3675225"/>
            <a:ext cx="971550" cy="209550"/>
            <a:chOff x="4612575" y="3775238"/>
            <a:chExt cx="1466850" cy="9525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4612575" y="3775238"/>
              <a:ext cx="1466850" cy="9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 flipH="1">
              <a:off x="4612575" y="3775238"/>
              <a:ext cx="1466850" cy="9525"/>
            </a:xfrm>
            <a:prstGeom prst="straightConnector1">
              <a:avLst/>
            </a:prstGeom>
            <a:noFill/>
            <a:ln w="19050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5"/>
  <sheetViews>
    <sheetView tabSelected="1" topLeftCell="A3" workbookViewId="0">
      <selection activeCell="J11" sqref="J11:M12"/>
    </sheetView>
  </sheetViews>
  <sheetFormatPr defaultColWidth="12.625" defaultRowHeight="15" customHeight="1"/>
  <cols>
    <col min="1" max="1" width="2.25" customWidth="1"/>
    <col min="2" max="2" width="10.25" customWidth="1"/>
    <col min="3" max="4" width="15.5" customWidth="1"/>
    <col min="5" max="5" width="5.625" customWidth="1"/>
    <col min="6" max="6" width="4.25" customWidth="1"/>
    <col min="7" max="7" width="3.25" customWidth="1"/>
    <col min="8" max="8" width="4.25" bestFit="1" customWidth="1"/>
    <col min="9" max="9" width="3.25" customWidth="1"/>
    <col min="10" max="10" width="4.25" bestFit="1" customWidth="1"/>
    <col min="11" max="11" width="3.25" customWidth="1"/>
    <col min="12" max="13" width="7.25" customWidth="1"/>
    <col min="14" max="14" width="14.625" hidden="1" customWidth="1"/>
    <col min="15" max="15" width="16.875" hidden="1" customWidth="1"/>
    <col min="16" max="17" width="14.375" hidden="1" customWidth="1"/>
    <col min="18" max="18" width="50.875" hidden="1" customWidth="1"/>
    <col min="19" max="19" width="7.875" customWidth="1"/>
    <col min="20" max="20" width="6.625" customWidth="1"/>
    <col min="21" max="22" width="7.875" hidden="1" customWidth="1"/>
    <col min="23" max="26" width="7" hidden="1" customWidth="1"/>
    <col min="27" max="28" width="11" hidden="1" customWidth="1"/>
    <col min="29" max="30" width="11" customWidth="1"/>
  </cols>
  <sheetData>
    <row r="1" spans="1:26" ht="56.45" customHeight="1">
      <c r="A1" s="1"/>
      <c r="B1" s="46" t="str">
        <f>IF(O2="","",O2&amp;"を入力してください
")&amp;IF(COUNTIF(M36:M42,"〇")=7,"","確認事項をすべて確認したうえで申し込みをしてください。")</f>
        <v>大会名　学校No　男女　監督名　を入力してください
確認事項をすべて確認したうえで申し込みをしてください。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45" customHeight="1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"/>
      <c r="O2" s="1" t="str">
        <f>O5&amp;O6&amp;O10&amp;O11&amp;O12</f>
        <v>大会名　学校No　男女　監督名　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7" customHeight="1">
      <c r="A3" s="1"/>
      <c r="B3" s="48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3" t="s">
        <v>1</v>
      </c>
      <c r="C5" s="93"/>
      <c r="D5" s="94"/>
      <c r="E5" s="94"/>
      <c r="F5" s="94"/>
      <c r="G5" s="94"/>
      <c r="H5" s="94"/>
      <c r="I5" s="94"/>
      <c r="J5" s="94"/>
      <c r="K5" s="94"/>
      <c r="L5" s="94"/>
      <c r="M5" s="95"/>
      <c r="N5" s="4"/>
      <c r="O5" s="1" t="str">
        <f>IF(C5="","大会名　","")</f>
        <v>大会名　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3" t="s">
        <v>2</v>
      </c>
      <c r="C6" s="93"/>
      <c r="D6" s="94"/>
      <c r="E6" s="94"/>
      <c r="F6" s="94"/>
      <c r="G6" s="94"/>
      <c r="H6" s="94"/>
      <c r="I6" s="94"/>
      <c r="J6" s="94"/>
      <c r="K6" s="94"/>
      <c r="L6" s="94"/>
      <c r="M6" s="95"/>
      <c r="N6" s="4"/>
      <c r="O6" s="1" t="str">
        <f>IF(C6="","学校No　","")</f>
        <v>学校No　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3" t="s">
        <v>3</v>
      </c>
      <c r="C7" s="53" t="str">
        <f>IF(C6="","",VLOOKUP(C6,高校リスト!$A$4:$C$140,MATCH(B7,高校リスト!$A$2:$C$2,0),FALSE))</f>
        <v/>
      </c>
      <c r="D7" s="51"/>
      <c r="E7" s="51"/>
      <c r="F7" s="51"/>
      <c r="G7" s="51"/>
      <c r="H7" s="51"/>
      <c r="I7" s="51"/>
      <c r="J7" s="51"/>
      <c r="K7" s="51"/>
      <c r="L7" s="51"/>
      <c r="M7" s="52"/>
      <c r="N7" s="4"/>
      <c r="O7" s="1"/>
      <c r="P7" s="1"/>
      <c r="Q7" s="1"/>
      <c r="R7" s="1" t="s">
        <v>4</v>
      </c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3" t="s">
        <v>5</v>
      </c>
      <c r="C8" s="53" t="str">
        <f>IF(C6="","",VLOOKUP(C6,高校リスト!$A$4:$C$140,MATCH(B8,高校リスト!$A$2:$C$2,0),FALSE))</f>
        <v/>
      </c>
      <c r="D8" s="51"/>
      <c r="E8" s="51"/>
      <c r="F8" s="51"/>
      <c r="G8" s="51"/>
      <c r="H8" s="51"/>
      <c r="I8" s="51"/>
      <c r="J8" s="51"/>
      <c r="K8" s="51"/>
      <c r="L8" s="51"/>
      <c r="M8" s="52"/>
      <c r="N8" s="4"/>
      <c r="O8" s="1"/>
      <c r="P8" s="1"/>
      <c r="Q8" s="1"/>
      <c r="R8" s="1" t="s">
        <v>6</v>
      </c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60" t="s">
        <v>7</v>
      </c>
      <c r="C9" s="51"/>
      <c r="D9" s="51"/>
      <c r="E9" s="51"/>
      <c r="F9" s="51"/>
      <c r="G9" s="51"/>
      <c r="H9" s="51"/>
      <c r="I9" s="52"/>
      <c r="J9" s="54" t="str">
        <f>J10&amp;IF(C5="茨城県高等学校剣道勝ち抜き大会",IF(J11=1,"Ⅰ部",IF(J11=2,"Ⅱ部","入力してください")),"団体")</f>
        <v>団体</v>
      </c>
      <c r="K9" s="55"/>
      <c r="L9" s="55"/>
      <c r="M9" s="56"/>
      <c r="N9" s="4"/>
      <c r="O9" s="1"/>
      <c r="P9" s="1"/>
      <c r="Q9" s="1"/>
      <c r="R9" s="1" t="s">
        <v>8</v>
      </c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60" t="s">
        <v>9</v>
      </c>
      <c r="C10" s="51"/>
      <c r="D10" s="51"/>
      <c r="E10" s="51"/>
      <c r="F10" s="51"/>
      <c r="G10" s="51"/>
      <c r="H10" s="51"/>
      <c r="I10" s="52"/>
      <c r="J10" s="93"/>
      <c r="K10" s="94"/>
      <c r="L10" s="94"/>
      <c r="M10" s="95"/>
      <c r="N10" s="4"/>
      <c r="O10" s="1" t="str">
        <f>IF(J10="","男女　","")</f>
        <v>男女　</v>
      </c>
      <c r="P10" s="1"/>
      <c r="Q10" s="1"/>
      <c r="R10" s="1" t="s">
        <v>10</v>
      </c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61" t="s">
        <v>11</v>
      </c>
      <c r="C11" s="62"/>
      <c r="D11" s="62"/>
      <c r="E11" s="62"/>
      <c r="F11" s="62"/>
      <c r="G11" s="62"/>
      <c r="H11" s="62"/>
      <c r="I11" s="63"/>
      <c r="J11" s="96"/>
      <c r="K11" s="97"/>
      <c r="L11" s="97"/>
      <c r="M11" s="98"/>
      <c r="N11" s="4"/>
      <c r="O11" s="1" t="str">
        <f>IF(C5=R9,IF(J11="","１部２部　",""),"")</f>
        <v/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64"/>
      <c r="C12" s="65"/>
      <c r="D12" s="65"/>
      <c r="E12" s="65"/>
      <c r="F12" s="65"/>
      <c r="G12" s="65"/>
      <c r="H12" s="65"/>
      <c r="I12" s="66"/>
      <c r="J12" s="99"/>
      <c r="K12" s="100"/>
      <c r="L12" s="100"/>
      <c r="M12" s="101"/>
      <c r="N12" s="4"/>
      <c r="O12" s="1" t="str">
        <f>IF(C15="","監督名　","")</f>
        <v>監督名　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hidden="1" customHeight="1">
      <c r="A13" s="1"/>
      <c r="B13" s="60" t="s">
        <v>12</v>
      </c>
      <c r="C13" s="51"/>
      <c r="D13" s="51"/>
      <c r="E13" s="51"/>
      <c r="F13" s="51"/>
      <c r="G13" s="51"/>
      <c r="H13" s="51"/>
      <c r="I13" s="52"/>
      <c r="J13" s="68"/>
      <c r="K13" s="51"/>
      <c r="L13" s="51"/>
      <c r="M13" s="52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customHeight="1">
      <c r="A14" s="1"/>
      <c r="B14" s="4" t="str">
        <f>J9</f>
        <v>団体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.25" customHeight="1">
      <c r="A15" s="1"/>
      <c r="B15" s="3" t="s">
        <v>13</v>
      </c>
      <c r="C15" s="93"/>
      <c r="D15" s="95"/>
      <c r="E15" s="5"/>
      <c r="F15" s="5"/>
      <c r="G15" s="5"/>
      <c r="H15" s="5"/>
      <c r="I15" s="5"/>
      <c r="J15" s="4"/>
      <c r="K15" s="4"/>
      <c r="L15" s="4"/>
      <c r="M15" s="4"/>
      <c r="N15" s="4"/>
      <c r="O15" s="1"/>
      <c r="P15" s="1"/>
      <c r="Q15" s="1"/>
      <c r="R15" s="1"/>
      <c r="S15" s="6"/>
      <c r="T15" s="57"/>
      <c r="U15" s="49"/>
      <c r="V15" s="49"/>
      <c r="W15" s="1"/>
      <c r="X15" s="1"/>
      <c r="Y15" s="1"/>
      <c r="Z15" s="1"/>
    </row>
    <row r="16" spans="1:26" ht="26.25" customHeight="1">
      <c r="A16" s="1"/>
      <c r="B16" s="58"/>
      <c r="C16" s="60" t="s">
        <v>14</v>
      </c>
      <c r="D16" s="52"/>
      <c r="E16" s="61" t="s">
        <v>15</v>
      </c>
      <c r="F16" s="62"/>
      <c r="G16" s="62"/>
      <c r="H16" s="62"/>
      <c r="I16" s="62"/>
      <c r="J16" s="62"/>
      <c r="K16" s="63"/>
      <c r="L16" s="58" t="s">
        <v>16</v>
      </c>
      <c r="M16" s="58" t="s">
        <v>17</v>
      </c>
      <c r="N16" s="67"/>
      <c r="O16" s="1"/>
      <c r="P16" s="1"/>
      <c r="Q16" s="1"/>
      <c r="R16" s="1"/>
      <c r="S16" s="1"/>
      <c r="T16" s="49"/>
      <c r="U16" s="49"/>
      <c r="V16" s="49"/>
      <c r="W16" s="1"/>
      <c r="X16" s="1"/>
      <c r="Y16" s="1"/>
      <c r="Z16" s="1"/>
    </row>
    <row r="17" spans="1:26" ht="26.25" customHeight="1">
      <c r="A17" s="1"/>
      <c r="B17" s="59"/>
      <c r="C17" s="3" t="s">
        <v>18</v>
      </c>
      <c r="D17" s="3" t="s">
        <v>19</v>
      </c>
      <c r="E17" s="64"/>
      <c r="F17" s="65"/>
      <c r="G17" s="65"/>
      <c r="H17" s="65"/>
      <c r="I17" s="65"/>
      <c r="J17" s="65"/>
      <c r="K17" s="66"/>
      <c r="L17" s="59"/>
      <c r="M17" s="59"/>
      <c r="N17" s="59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6.25" customHeight="1">
      <c r="A18" s="1"/>
      <c r="B18" s="8">
        <f>IF(OR($C$5=$R$9,$C$5=$R$10,$C$5=$R$11),1,"先鋒")</f>
        <v>1</v>
      </c>
      <c r="C18" s="102"/>
      <c r="D18" s="102"/>
      <c r="E18" s="10" t="s">
        <v>20</v>
      </c>
      <c r="F18" s="105"/>
      <c r="G18" s="12" t="s">
        <v>21</v>
      </c>
      <c r="H18" s="105"/>
      <c r="I18" s="12" t="s">
        <v>22</v>
      </c>
      <c r="J18" s="105"/>
      <c r="K18" s="13" t="s">
        <v>23</v>
      </c>
      <c r="L18" s="106"/>
      <c r="M18" s="106"/>
      <c r="N18" s="14"/>
      <c r="O18" s="1" t="str">
        <f t="shared" ref="O18:O26" si="0">IF(C18="","",DATE(F18+1988,H18,J18))</f>
        <v/>
      </c>
      <c r="P18" s="1" t="str">
        <f t="shared" ref="P18:P24" si="1">IF(AND(C18="",D18=""),"",C18&amp;"　"&amp;D18)</f>
        <v/>
      </c>
      <c r="Q18" s="1"/>
      <c r="R18" s="1" t="str">
        <f>IF(C5="茨城県高等学校剣道勝ち抜き大会","Ⅰ部","男子団体")</f>
        <v>男子団体</v>
      </c>
      <c r="S18" s="45" t="str">
        <f>IF(C18="","",IF(COUNTBLANK(C18:M18)=0,"","←未入力あり"))</f>
        <v/>
      </c>
      <c r="T18" s="1"/>
      <c r="V18" s="1"/>
      <c r="W18" s="1"/>
      <c r="X18" s="1"/>
      <c r="Y18" s="1"/>
      <c r="Z18" s="1"/>
    </row>
    <row r="19" spans="1:26" ht="26.25" customHeight="1">
      <c r="A19" s="1"/>
      <c r="B19" s="8">
        <f>IF(OR($C$5=$R$9,$C$5=$R$10,$C$5=$R$11),2,"次鋒")</f>
        <v>2</v>
      </c>
      <c r="C19" s="102"/>
      <c r="D19" s="102"/>
      <c r="E19" s="10" t="s">
        <v>20</v>
      </c>
      <c r="F19" s="105"/>
      <c r="G19" s="12" t="s">
        <v>21</v>
      </c>
      <c r="H19" s="105"/>
      <c r="I19" s="12" t="s">
        <v>22</v>
      </c>
      <c r="J19" s="105"/>
      <c r="K19" s="13" t="s">
        <v>23</v>
      </c>
      <c r="L19" s="106"/>
      <c r="M19" s="106"/>
      <c r="N19" s="14"/>
      <c r="O19" s="1" t="str">
        <f t="shared" si="0"/>
        <v/>
      </c>
      <c r="P19" s="1" t="str">
        <f t="shared" si="1"/>
        <v/>
      </c>
      <c r="Q19" s="1"/>
      <c r="R19" s="1" t="str">
        <f>IF(C5="茨城県高等学校剣道勝ち抜き大会","Ⅱ部","男子団体")</f>
        <v>男子団体</v>
      </c>
      <c r="S19" s="45" t="str">
        <f t="shared" ref="S19:S24" si="2">IF(C19="","",IF(COUNTBLANK(C19:M19)=0,"","←未入力あり"))</f>
        <v/>
      </c>
      <c r="T19" s="1"/>
      <c r="V19" s="1"/>
      <c r="W19" s="1"/>
      <c r="X19" s="1"/>
      <c r="Y19" s="1"/>
      <c r="Z19" s="1"/>
    </row>
    <row r="20" spans="1:26" ht="26.25" customHeight="1">
      <c r="A20" s="1"/>
      <c r="B20" s="8">
        <f>IF(OR($C$5=$R$9,$C$5=$R$10,$C$5=$R$11),3,"中堅")</f>
        <v>3</v>
      </c>
      <c r="C20" s="103"/>
      <c r="D20" s="104"/>
      <c r="E20" s="10" t="s">
        <v>20</v>
      </c>
      <c r="F20" s="105"/>
      <c r="G20" s="12" t="s">
        <v>21</v>
      </c>
      <c r="H20" s="105"/>
      <c r="I20" s="12" t="s">
        <v>22</v>
      </c>
      <c r="J20" s="105"/>
      <c r="K20" s="13" t="s">
        <v>23</v>
      </c>
      <c r="L20" s="106"/>
      <c r="M20" s="106"/>
      <c r="N20" s="14"/>
      <c r="O20" s="1" t="str">
        <f t="shared" si="0"/>
        <v/>
      </c>
      <c r="P20" s="1" t="str">
        <f t="shared" si="1"/>
        <v/>
      </c>
      <c r="Q20" s="1"/>
      <c r="R20" s="1"/>
      <c r="S20" s="45" t="str">
        <f t="shared" si="2"/>
        <v/>
      </c>
      <c r="T20" s="1"/>
      <c r="V20" s="1"/>
      <c r="W20" s="1"/>
      <c r="X20" s="1"/>
      <c r="Y20" s="1"/>
      <c r="Z20" s="1"/>
    </row>
    <row r="21" spans="1:26" ht="26.25" customHeight="1">
      <c r="A21" s="1"/>
      <c r="B21" s="8">
        <f>IF(OR($C$5=$R$9,$C$5=$R$10,$C$5=$R$11),4,"副将")</f>
        <v>4</v>
      </c>
      <c r="C21" s="102"/>
      <c r="D21" s="102"/>
      <c r="E21" s="10" t="s">
        <v>20</v>
      </c>
      <c r="F21" s="105"/>
      <c r="G21" s="12" t="s">
        <v>21</v>
      </c>
      <c r="H21" s="105"/>
      <c r="I21" s="12" t="s">
        <v>22</v>
      </c>
      <c r="J21" s="105"/>
      <c r="K21" s="13" t="s">
        <v>23</v>
      </c>
      <c r="L21" s="106"/>
      <c r="M21" s="106"/>
      <c r="N21" s="14"/>
      <c r="O21" s="1" t="str">
        <f t="shared" si="0"/>
        <v/>
      </c>
      <c r="P21" s="1" t="str">
        <f t="shared" si="1"/>
        <v/>
      </c>
      <c r="Q21" s="1"/>
      <c r="R21" s="1"/>
      <c r="S21" s="45" t="str">
        <f t="shared" si="2"/>
        <v/>
      </c>
      <c r="T21" s="1"/>
      <c r="V21" s="1"/>
      <c r="W21" s="1"/>
      <c r="X21" s="1"/>
      <c r="Y21" s="1"/>
      <c r="Z21" s="1"/>
    </row>
    <row r="22" spans="1:26" ht="26.25" customHeight="1">
      <c r="A22" s="1"/>
      <c r="B22" s="8">
        <f>IF(OR($C$5=$R$9,$C$5=$R$10,$C$5=$R$11),IF(AND($C$5=$R$9,J11=2),"",5),"大将")</f>
        <v>5</v>
      </c>
      <c r="C22" s="102"/>
      <c r="D22" s="102"/>
      <c r="E22" s="10" t="s">
        <v>20</v>
      </c>
      <c r="F22" s="105"/>
      <c r="G22" s="12" t="s">
        <v>21</v>
      </c>
      <c r="H22" s="105"/>
      <c r="I22" s="12" t="s">
        <v>22</v>
      </c>
      <c r="J22" s="105"/>
      <c r="K22" s="13" t="s">
        <v>23</v>
      </c>
      <c r="L22" s="106"/>
      <c r="M22" s="106"/>
      <c r="N22" s="14"/>
      <c r="O22" s="1" t="str">
        <f t="shared" si="0"/>
        <v/>
      </c>
      <c r="P22" s="1" t="str">
        <f t="shared" si="1"/>
        <v/>
      </c>
      <c r="Q22" s="1"/>
      <c r="R22" s="1"/>
      <c r="S22" s="45" t="str">
        <f t="shared" si="2"/>
        <v/>
      </c>
      <c r="T22" s="1"/>
      <c r="V22" s="1"/>
      <c r="W22" s="1"/>
      <c r="X22" s="1"/>
      <c r="Y22" s="1"/>
      <c r="Z22" s="1"/>
    </row>
    <row r="23" spans="1:26" ht="26.25" customHeight="1">
      <c r="A23" s="1"/>
      <c r="B23" s="8">
        <f>IF(OR($C$5=$R$9,$C$5=$R$10,$C$5=$R$11),IF(AND($C$5=$R$9,J11=2),"",6),"補欠1")</f>
        <v>6</v>
      </c>
      <c r="C23" s="102"/>
      <c r="D23" s="102"/>
      <c r="E23" s="10" t="s">
        <v>20</v>
      </c>
      <c r="F23" s="105"/>
      <c r="G23" s="12" t="s">
        <v>21</v>
      </c>
      <c r="H23" s="105"/>
      <c r="I23" s="12" t="s">
        <v>22</v>
      </c>
      <c r="J23" s="105"/>
      <c r="K23" s="13" t="s">
        <v>23</v>
      </c>
      <c r="L23" s="106"/>
      <c r="M23" s="106"/>
      <c r="N23" s="14"/>
      <c r="O23" s="1" t="str">
        <f t="shared" si="0"/>
        <v/>
      </c>
      <c r="P23" s="1" t="str">
        <f t="shared" si="1"/>
        <v/>
      </c>
      <c r="Q23" s="1"/>
      <c r="R23" s="1"/>
      <c r="S23" s="45" t="str">
        <f t="shared" si="2"/>
        <v/>
      </c>
      <c r="T23" s="1"/>
      <c r="V23" s="1"/>
      <c r="W23" s="1"/>
      <c r="X23" s="1"/>
      <c r="Y23" s="1"/>
      <c r="Z23" s="1"/>
    </row>
    <row r="24" spans="1:26" ht="26.25" customHeight="1">
      <c r="A24" s="1"/>
      <c r="B24" s="8">
        <f>IF(OR($C$5=$R$9,$C$5=$R$10,$C$5=$R$11),IF(AND($C$5=$R$9,J11=2),"",7),"補欠2")</f>
        <v>7</v>
      </c>
      <c r="C24" s="102"/>
      <c r="D24" s="102"/>
      <c r="E24" s="10" t="s">
        <v>20</v>
      </c>
      <c r="F24" s="105"/>
      <c r="G24" s="12" t="s">
        <v>21</v>
      </c>
      <c r="H24" s="105"/>
      <c r="I24" s="12" t="s">
        <v>22</v>
      </c>
      <c r="J24" s="105"/>
      <c r="K24" s="13" t="s">
        <v>23</v>
      </c>
      <c r="L24" s="106"/>
      <c r="M24" s="106"/>
      <c r="N24" s="14"/>
      <c r="O24" s="1" t="str">
        <f t="shared" si="0"/>
        <v/>
      </c>
      <c r="P24" s="1" t="str">
        <f t="shared" si="1"/>
        <v/>
      </c>
      <c r="Q24" s="1"/>
      <c r="R24" s="1"/>
      <c r="S24" s="45" t="str">
        <f t="shared" si="2"/>
        <v/>
      </c>
      <c r="T24" s="1"/>
      <c r="V24" s="1"/>
      <c r="W24" s="1"/>
      <c r="X24" s="1"/>
      <c r="Y24" s="1"/>
      <c r="Z24" s="1"/>
    </row>
    <row r="25" spans="1:26" ht="26.25" hidden="1" customHeight="1">
      <c r="A25" s="1"/>
      <c r="B25" s="8">
        <f>IF($C$5=$R$11,IF(AND($C$5=$R$9,J12=2),"",8),"—")</f>
        <v>8</v>
      </c>
      <c r="C25" s="9"/>
      <c r="D25" s="9"/>
      <c r="E25" s="10" t="s">
        <v>20</v>
      </c>
      <c r="F25" s="11"/>
      <c r="G25" s="12" t="s">
        <v>21</v>
      </c>
      <c r="H25" s="11"/>
      <c r="I25" s="12" t="s">
        <v>22</v>
      </c>
      <c r="J25" s="11"/>
      <c r="K25" s="13" t="s">
        <v>23</v>
      </c>
      <c r="L25" s="14"/>
      <c r="M25" s="14"/>
      <c r="N25" s="14"/>
      <c r="O25" s="1" t="str">
        <f t="shared" si="0"/>
        <v/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hidden="1" customHeight="1">
      <c r="A26" s="1"/>
      <c r="B26" s="8">
        <f>IF($C$5=$R$11,IF(AND($C$5=$R$9,J13=2),"",9),"—")</f>
        <v>9</v>
      </c>
      <c r="C26" s="9"/>
      <c r="D26" s="9"/>
      <c r="E26" s="10" t="s">
        <v>20</v>
      </c>
      <c r="F26" s="11"/>
      <c r="G26" s="12" t="s">
        <v>21</v>
      </c>
      <c r="H26" s="11"/>
      <c r="I26" s="12" t="s">
        <v>22</v>
      </c>
      <c r="J26" s="11"/>
      <c r="K26" s="13" t="s">
        <v>23</v>
      </c>
      <c r="L26" s="14"/>
      <c r="M26" s="14"/>
      <c r="N26" s="14"/>
      <c r="O26" s="1" t="str">
        <f t="shared" si="0"/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hidden="1" customHeight="1">
      <c r="A27" s="1"/>
      <c r="B27" s="58" t="s">
        <v>24</v>
      </c>
      <c r="C27" s="50"/>
      <c r="D27" s="52"/>
      <c r="E27" s="15"/>
      <c r="F27" s="15"/>
      <c r="G27" s="15"/>
      <c r="H27" s="15"/>
      <c r="I27" s="15"/>
      <c r="J27" s="16"/>
      <c r="K27" s="16"/>
      <c r="L27" s="15"/>
      <c r="M27" s="15"/>
      <c r="N27" s="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hidden="1" customHeight="1">
      <c r="A28" s="1"/>
      <c r="B28" s="69"/>
      <c r="C28" s="50"/>
      <c r="D28" s="52"/>
      <c r="E28" s="5"/>
      <c r="F28" s="5"/>
      <c r="G28" s="5"/>
      <c r="H28" s="5"/>
      <c r="I28" s="5"/>
      <c r="J28" s="4"/>
      <c r="K28" s="4"/>
      <c r="L28" s="5"/>
      <c r="M28" s="5"/>
      <c r="N28" s="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" hidden="1" customHeight="1">
      <c r="A29" s="1"/>
      <c r="B29" s="69"/>
      <c r="C29" s="50"/>
      <c r="D29" s="52"/>
      <c r="E29" s="4"/>
      <c r="F29" s="4"/>
      <c r="G29" s="4"/>
      <c r="H29" s="4"/>
      <c r="I29" s="4"/>
      <c r="J29" s="4"/>
      <c r="K29" s="4"/>
      <c r="L29" s="5"/>
      <c r="M29" s="5"/>
      <c r="N29" s="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" hidden="1" customHeight="1">
      <c r="A30" s="1"/>
      <c r="B30" s="59"/>
      <c r="C30" s="50"/>
      <c r="D30" s="52"/>
      <c r="E30" s="4"/>
      <c r="F30" s="4"/>
      <c r="G30" s="4"/>
      <c r="H30" s="4"/>
      <c r="I30" s="4"/>
      <c r="J30" s="4"/>
      <c r="K30" s="4"/>
      <c r="L30" s="5"/>
      <c r="M30" s="5"/>
      <c r="N30" s="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25" customHeight="1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3" hidden="1" customHeight="1">
      <c r="A32" s="1"/>
      <c r="B32" s="60" t="s">
        <v>25</v>
      </c>
      <c r="C32" s="51"/>
      <c r="D32" s="51"/>
      <c r="E32" s="51"/>
      <c r="F32" s="51"/>
      <c r="G32" s="51"/>
      <c r="H32" s="51"/>
      <c r="I32" s="52"/>
      <c r="J32" s="50"/>
      <c r="K32" s="51"/>
      <c r="L32" s="70"/>
      <c r="M32" s="17" t="s">
        <v>26</v>
      </c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hidden="1" customHeight="1">
      <c r="A33" s="1"/>
      <c r="B33" s="60" t="s">
        <v>27</v>
      </c>
      <c r="C33" s="51"/>
      <c r="D33" s="51"/>
      <c r="E33" s="51"/>
      <c r="F33" s="51"/>
      <c r="G33" s="51"/>
      <c r="H33" s="51"/>
      <c r="I33" s="52"/>
      <c r="J33" s="50"/>
      <c r="K33" s="51"/>
      <c r="L33" s="70"/>
      <c r="M33" s="17" t="s">
        <v>26</v>
      </c>
      <c r="N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>
      <c r="A35" s="1"/>
      <c r="B35" s="60" t="s">
        <v>28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2"/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3.5" customHeight="1">
      <c r="A36" s="1"/>
      <c r="B36" s="18" t="s">
        <v>29</v>
      </c>
      <c r="C36" s="71" t="s">
        <v>30</v>
      </c>
      <c r="D36" s="51"/>
      <c r="E36" s="51"/>
      <c r="F36" s="51"/>
      <c r="G36" s="51"/>
      <c r="H36" s="51"/>
      <c r="I36" s="51"/>
      <c r="J36" s="51"/>
      <c r="K36" s="51"/>
      <c r="L36" s="52"/>
      <c r="M36" s="107"/>
      <c r="N36" s="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3.5" customHeight="1">
      <c r="A37" s="1"/>
      <c r="B37" s="18" t="s">
        <v>31</v>
      </c>
      <c r="C37" s="71" t="s">
        <v>32</v>
      </c>
      <c r="D37" s="51"/>
      <c r="E37" s="51"/>
      <c r="F37" s="51"/>
      <c r="G37" s="51"/>
      <c r="H37" s="51"/>
      <c r="I37" s="51"/>
      <c r="J37" s="51"/>
      <c r="K37" s="51"/>
      <c r="L37" s="52"/>
      <c r="M37" s="107"/>
      <c r="N37" s="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3.5" customHeight="1">
      <c r="A38" s="1"/>
      <c r="B38" s="18" t="s">
        <v>33</v>
      </c>
      <c r="C38" s="71" t="s">
        <v>34</v>
      </c>
      <c r="D38" s="51"/>
      <c r="E38" s="51"/>
      <c r="F38" s="51"/>
      <c r="G38" s="51"/>
      <c r="H38" s="51"/>
      <c r="I38" s="51"/>
      <c r="J38" s="51"/>
      <c r="K38" s="51"/>
      <c r="L38" s="52"/>
      <c r="M38" s="107"/>
      <c r="N38" s="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3.5" customHeight="1">
      <c r="A39" s="1"/>
      <c r="B39" s="18" t="s">
        <v>35</v>
      </c>
      <c r="C39" s="71" t="s">
        <v>36</v>
      </c>
      <c r="D39" s="51"/>
      <c r="E39" s="51"/>
      <c r="F39" s="51"/>
      <c r="G39" s="51"/>
      <c r="H39" s="51"/>
      <c r="I39" s="51"/>
      <c r="J39" s="51"/>
      <c r="K39" s="51"/>
      <c r="L39" s="52"/>
      <c r="M39" s="107"/>
      <c r="N39" s="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3.5" customHeight="1">
      <c r="A40" s="1"/>
      <c r="B40" s="18" t="s">
        <v>37</v>
      </c>
      <c r="C40" s="71" t="s">
        <v>38</v>
      </c>
      <c r="D40" s="51"/>
      <c r="E40" s="51"/>
      <c r="F40" s="51"/>
      <c r="G40" s="51"/>
      <c r="H40" s="51"/>
      <c r="I40" s="51"/>
      <c r="J40" s="51"/>
      <c r="K40" s="51"/>
      <c r="L40" s="52"/>
      <c r="M40" s="107"/>
      <c r="N40" s="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3.5" customHeight="1">
      <c r="A41" s="1"/>
      <c r="B41" s="18" t="s">
        <v>39</v>
      </c>
      <c r="C41" s="71" t="s">
        <v>40</v>
      </c>
      <c r="D41" s="51"/>
      <c r="E41" s="51"/>
      <c r="F41" s="51"/>
      <c r="G41" s="51"/>
      <c r="H41" s="51"/>
      <c r="I41" s="51"/>
      <c r="J41" s="51"/>
      <c r="K41" s="51"/>
      <c r="L41" s="52"/>
      <c r="M41" s="107"/>
      <c r="N41" s="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3.5" customHeight="1">
      <c r="A42" s="1"/>
      <c r="B42" s="18" t="s">
        <v>41</v>
      </c>
      <c r="C42" s="71" t="s">
        <v>42</v>
      </c>
      <c r="D42" s="51"/>
      <c r="E42" s="51"/>
      <c r="F42" s="51"/>
      <c r="G42" s="51"/>
      <c r="H42" s="51"/>
      <c r="I42" s="51"/>
      <c r="J42" s="51"/>
      <c r="K42" s="51"/>
      <c r="L42" s="52"/>
      <c r="M42" s="107"/>
      <c r="N42" s="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customHeight="1">
      <c r="A43" s="1"/>
      <c r="B43" s="4"/>
      <c r="C43" s="72" t="s">
        <v>43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.5" customHeight="1">
      <c r="A44" s="1"/>
      <c r="B44" s="4"/>
      <c r="C44" s="19"/>
      <c r="N44" s="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</sheetData>
  <sheetProtection sheet="1" objects="1" scenarios="1" selectLockedCells="1"/>
  <mergeCells count="40">
    <mergeCell ref="C43:M43"/>
    <mergeCell ref="B33:I33"/>
    <mergeCell ref="J33:L33"/>
    <mergeCell ref="B35:M35"/>
    <mergeCell ref="C36:L36"/>
    <mergeCell ref="C37:L37"/>
    <mergeCell ref="C38:L38"/>
    <mergeCell ref="C39:L39"/>
    <mergeCell ref="B32:I32"/>
    <mergeCell ref="J32:L32"/>
    <mergeCell ref="C40:L40"/>
    <mergeCell ref="C41:L41"/>
    <mergeCell ref="C42:L42"/>
    <mergeCell ref="J13:M13"/>
    <mergeCell ref="B27:B30"/>
    <mergeCell ref="C27:D27"/>
    <mergeCell ref="C28:D28"/>
    <mergeCell ref="C29:D29"/>
    <mergeCell ref="C30:D30"/>
    <mergeCell ref="C8:M8"/>
    <mergeCell ref="J9:M9"/>
    <mergeCell ref="C15:D15"/>
    <mergeCell ref="T15:V16"/>
    <mergeCell ref="B16:B17"/>
    <mergeCell ref="C16:D16"/>
    <mergeCell ref="E16:K17"/>
    <mergeCell ref="L16:L17"/>
    <mergeCell ref="M16:M17"/>
    <mergeCell ref="N16:N17"/>
    <mergeCell ref="B9:I9"/>
    <mergeCell ref="B10:I10"/>
    <mergeCell ref="J10:M10"/>
    <mergeCell ref="B11:I12"/>
    <mergeCell ref="J11:M12"/>
    <mergeCell ref="B13:I13"/>
    <mergeCell ref="B1:M2"/>
    <mergeCell ref="B3:M3"/>
    <mergeCell ref="C5:M5"/>
    <mergeCell ref="C6:M6"/>
    <mergeCell ref="C7:M7"/>
  </mergeCells>
  <phoneticPr fontId="14"/>
  <conditionalFormatting sqref="C25:M26">
    <cfRule type="expression" dxfId="0" priority="1">
      <formula>$B$25="—"</formula>
    </cfRule>
  </conditionalFormatting>
  <dataValidations count="9">
    <dataValidation type="list" allowBlank="1" showInputMessage="1" showErrorMessage="1" prompt=" - " sqref="J10" xr:uid="{00000000-0002-0000-0000-000000000000}">
      <formula1>"男子,女子"</formula1>
    </dataValidation>
    <dataValidation type="list" allowBlank="1" showInputMessage="1" showErrorMessage="1" prompt=" - " sqref="C5" xr:uid="{00000000-0002-0000-0000-000001000000}">
      <formula1>$R$7:$R$11</formula1>
    </dataValidation>
    <dataValidation type="list" allowBlank="1" showInputMessage="1" showErrorMessage="1" prompt=" - " sqref="J11" xr:uid="{00000000-0002-0000-0000-000002000000}">
      <formula1>"1,2"</formula1>
    </dataValidation>
    <dataValidation type="decimal" allowBlank="1" showInputMessage="1" showErrorMessage="1" prompt=" - " sqref="J13" xr:uid="{00000000-0002-0000-0000-000003000000}">
      <formula1>0</formula1>
      <formula2>20</formula2>
    </dataValidation>
    <dataValidation type="list" allowBlank="1" showInputMessage="1" showErrorMessage="1" prompt=" - " sqref="L18:L26" xr:uid="{00000000-0002-0000-0000-000004000000}">
      <formula1>"１年,２年,３年"</formula1>
    </dataValidation>
    <dataValidation type="list" allowBlank="1" showInputMessage="1" showErrorMessage="1" prompt=" - " sqref="M18:M26" xr:uid="{00000000-0002-0000-0000-000005000000}">
      <formula1>"無段,一級,初段,弐段,参段"</formula1>
    </dataValidation>
    <dataValidation type="list" allowBlank="1" showInputMessage="1" showErrorMessage="1" prompt=" - " sqref="M36:M42" xr:uid="{00000000-0002-0000-0000-000006000000}">
      <formula1>"〇,－"</formula1>
    </dataValidation>
    <dataValidation type="list" allowBlank="1" showInputMessage="1" showErrorMessage="1" prompt=" - " sqref="N18:N26" xr:uid="{00000000-0002-0000-0000-000007000000}">
      <formula1>"〇,―"</formula1>
    </dataValidation>
    <dataValidation type="list" allowBlank="1" showInputMessage="1" showErrorMessage="1" prompt=" - " sqref="J33" xr:uid="{00000000-0002-0000-0000-000008000000}">
      <formula1>"0.0,1.0,2.0,3.0,4.0,5.0,6.0,7.0"</formula1>
    </dataValidation>
  </dataValidations>
  <pageMargins left="0.70866141732283472" right="0.70866141732283472" top="0.74803149606299213" bottom="0.74803149606299213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2.625" defaultRowHeight="15" customHeight="1"/>
  <cols>
    <col min="1" max="1" width="4.75" customWidth="1"/>
    <col min="2" max="2" width="29.625" customWidth="1"/>
    <col min="3" max="3" width="12.75" customWidth="1"/>
    <col min="4" max="26" width="7" customWidth="1"/>
  </cols>
  <sheetData>
    <row r="1" spans="1:3" ht="13.5" customHeight="1"/>
    <row r="2" spans="1:3" ht="13.5" customHeight="1">
      <c r="A2" s="20" t="s">
        <v>44</v>
      </c>
      <c r="B2" s="21" t="s">
        <v>3</v>
      </c>
      <c r="C2" s="22" t="s">
        <v>5</v>
      </c>
    </row>
    <row r="3" spans="1:3" ht="13.5" customHeight="1">
      <c r="A3" s="23"/>
      <c r="B3" s="24" t="s">
        <v>45</v>
      </c>
      <c r="C3" s="25"/>
    </row>
    <row r="4" spans="1:3" ht="13.5" customHeight="1">
      <c r="A4" s="26">
        <v>1</v>
      </c>
      <c r="B4" s="27" t="s">
        <v>46</v>
      </c>
      <c r="C4" s="28" t="s">
        <v>47</v>
      </c>
    </row>
    <row r="5" spans="1:3" ht="13.5" customHeight="1">
      <c r="A5" s="26">
        <v>2</v>
      </c>
      <c r="B5" s="27" t="s">
        <v>48</v>
      </c>
      <c r="C5" s="28" t="s">
        <v>49</v>
      </c>
    </row>
    <row r="6" spans="1:3" ht="13.5" customHeight="1">
      <c r="A6" s="26">
        <v>3</v>
      </c>
      <c r="B6" s="27" t="s">
        <v>50</v>
      </c>
      <c r="C6" s="28" t="s">
        <v>51</v>
      </c>
    </row>
    <row r="7" spans="1:3" ht="13.5" customHeight="1">
      <c r="A7" s="26">
        <v>4</v>
      </c>
      <c r="B7" s="27" t="s">
        <v>52</v>
      </c>
      <c r="C7" s="28" t="s">
        <v>53</v>
      </c>
    </row>
    <row r="8" spans="1:3" ht="13.5" customHeight="1">
      <c r="A8" s="26">
        <v>5</v>
      </c>
      <c r="B8" s="27" t="s">
        <v>54</v>
      </c>
      <c r="C8" s="28" t="s">
        <v>55</v>
      </c>
    </row>
    <row r="9" spans="1:3" ht="13.5" customHeight="1">
      <c r="A9" s="26">
        <v>6</v>
      </c>
      <c r="B9" s="27" t="s">
        <v>56</v>
      </c>
      <c r="C9" s="28" t="s">
        <v>57</v>
      </c>
    </row>
    <row r="10" spans="1:3" ht="13.5" customHeight="1">
      <c r="A10" s="26">
        <v>7</v>
      </c>
      <c r="B10" s="27" t="s">
        <v>58</v>
      </c>
      <c r="C10" s="28" t="s">
        <v>59</v>
      </c>
    </row>
    <row r="11" spans="1:3" ht="13.5" customHeight="1">
      <c r="A11" s="26">
        <v>8</v>
      </c>
      <c r="B11" s="27" t="s">
        <v>60</v>
      </c>
      <c r="C11" s="28" t="s">
        <v>61</v>
      </c>
    </row>
    <row r="12" spans="1:3" ht="13.5" customHeight="1">
      <c r="A12" s="26">
        <v>9</v>
      </c>
      <c r="B12" s="27" t="s">
        <v>62</v>
      </c>
      <c r="C12" s="28" t="s">
        <v>63</v>
      </c>
    </row>
    <row r="13" spans="1:3" ht="13.5" customHeight="1">
      <c r="A13" s="26">
        <v>10</v>
      </c>
      <c r="B13" s="27" t="s">
        <v>64</v>
      </c>
      <c r="C13" s="28" t="s">
        <v>65</v>
      </c>
    </row>
    <row r="14" spans="1:3" ht="13.5" customHeight="1">
      <c r="A14" s="26">
        <v>11</v>
      </c>
      <c r="B14" s="29" t="s">
        <v>66</v>
      </c>
      <c r="C14" s="30" t="s">
        <v>67</v>
      </c>
    </row>
    <row r="15" spans="1:3" ht="13.5" customHeight="1">
      <c r="A15" s="23"/>
      <c r="B15" s="24" t="s">
        <v>68</v>
      </c>
      <c r="C15" s="25"/>
    </row>
    <row r="16" spans="1:3" ht="13.5" customHeight="1">
      <c r="A16" s="26">
        <v>12</v>
      </c>
      <c r="B16" s="27" t="s">
        <v>69</v>
      </c>
      <c r="C16" s="28" t="s">
        <v>70</v>
      </c>
    </row>
    <row r="17" spans="1:4" ht="13.5" customHeight="1">
      <c r="A17" s="26">
        <v>13</v>
      </c>
      <c r="B17" s="27" t="s">
        <v>71</v>
      </c>
      <c r="C17" s="28" t="s">
        <v>72</v>
      </c>
    </row>
    <row r="18" spans="1:4" ht="13.5" customHeight="1">
      <c r="A18" s="26">
        <v>14</v>
      </c>
      <c r="B18" s="27" t="s">
        <v>73</v>
      </c>
      <c r="C18" s="28" t="s">
        <v>74</v>
      </c>
    </row>
    <row r="19" spans="1:4" ht="13.5" customHeight="1">
      <c r="A19" s="26">
        <v>15</v>
      </c>
      <c r="B19" s="27" t="s">
        <v>75</v>
      </c>
      <c r="C19" s="28" t="s">
        <v>76</v>
      </c>
    </row>
    <row r="20" spans="1:4" ht="13.5" customHeight="1">
      <c r="A20" s="26">
        <v>16</v>
      </c>
      <c r="B20" s="27" t="s">
        <v>77</v>
      </c>
      <c r="C20" s="28" t="s">
        <v>78</v>
      </c>
    </row>
    <row r="21" spans="1:4" ht="13.5" customHeight="1">
      <c r="A21" s="26">
        <v>17</v>
      </c>
      <c r="B21" s="27" t="s">
        <v>79</v>
      </c>
      <c r="C21" s="28" t="s">
        <v>80</v>
      </c>
    </row>
    <row r="22" spans="1:4" ht="13.5" customHeight="1">
      <c r="A22" s="26">
        <v>18</v>
      </c>
      <c r="B22" s="27" t="s">
        <v>81</v>
      </c>
      <c r="C22" s="28" t="s">
        <v>82</v>
      </c>
    </row>
    <row r="23" spans="1:4" ht="13.5" customHeight="1">
      <c r="A23" s="26">
        <v>19</v>
      </c>
      <c r="B23" s="27" t="s">
        <v>83</v>
      </c>
      <c r="C23" s="28" t="s">
        <v>84</v>
      </c>
    </row>
    <row r="24" spans="1:4" ht="13.5" customHeight="1">
      <c r="A24" s="26">
        <v>20</v>
      </c>
      <c r="B24" s="27" t="s">
        <v>85</v>
      </c>
      <c r="C24" s="28" t="s">
        <v>86</v>
      </c>
    </row>
    <row r="25" spans="1:4" ht="13.5" customHeight="1">
      <c r="A25" s="26">
        <v>21</v>
      </c>
      <c r="B25" s="27" t="s">
        <v>87</v>
      </c>
      <c r="C25" s="28" t="s">
        <v>88</v>
      </c>
    </row>
    <row r="26" spans="1:4" ht="13.5" customHeight="1">
      <c r="A26" s="26">
        <v>22</v>
      </c>
      <c r="B26" s="27" t="s">
        <v>89</v>
      </c>
      <c r="C26" s="28" t="s">
        <v>90</v>
      </c>
    </row>
    <row r="27" spans="1:4" ht="13.5" customHeight="1">
      <c r="A27" s="26">
        <v>23</v>
      </c>
      <c r="B27" s="27" t="s">
        <v>91</v>
      </c>
      <c r="C27" s="28" t="s">
        <v>92</v>
      </c>
    </row>
    <row r="28" spans="1:4" ht="13.5" customHeight="1">
      <c r="A28" s="26">
        <v>24</v>
      </c>
      <c r="B28" s="27" t="s">
        <v>93</v>
      </c>
      <c r="C28" s="28" t="s">
        <v>94</v>
      </c>
    </row>
    <row r="29" spans="1:4" ht="13.5" customHeight="1">
      <c r="A29" s="26">
        <v>25</v>
      </c>
      <c r="B29" s="27" t="s">
        <v>95</v>
      </c>
      <c r="C29" s="28" t="s">
        <v>96</v>
      </c>
    </row>
    <row r="30" spans="1:4" ht="13.5" customHeight="1">
      <c r="A30" s="26">
        <v>26</v>
      </c>
      <c r="B30" s="27" t="s">
        <v>97</v>
      </c>
      <c r="C30" s="28" t="s">
        <v>98</v>
      </c>
      <c r="D30" s="1"/>
    </row>
    <row r="31" spans="1:4" ht="13.5" customHeight="1">
      <c r="A31" s="26">
        <v>27</v>
      </c>
      <c r="B31" s="27" t="s">
        <v>99</v>
      </c>
      <c r="C31" s="28" t="s">
        <v>100</v>
      </c>
    </row>
    <row r="32" spans="1:4" ht="13.5" customHeight="1">
      <c r="A32" s="26">
        <v>28</v>
      </c>
      <c r="B32" s="27" t="s">
        <v>101</v>
      </c>
      <c r="C32" s="28" t="s">
        <v>102</v>
      </c>
    </row>
    <row r="33" spans="1:3" ht="13.5" customHeight="1">
      <c r="A33" s="26">
        <v>29</v>
      </c>
      <c r="B33" s="27" t="s">
        <v>103</v>
      </c>
      <c r="C33" s="28" t="s">
        <v>104</v>
      </c>
    </row>
    <row r="34" spans="1:3" ht="13.5" customHeight="1">
      <c r="A34" s="26">
        <v>30</v>
      </c>
      <c r="B34" s="27" t="s">
        <v>105</v>
      </c>
      <c r="C34" s="28" t="s">
        <v>106</v>
      </c>
    </row>
    <row r="35" spans="1:3" ht="13.5" customHeight="1">
      <c r="A35" s="26">
        <v>31</v>
      </c>
      <c r="B35" s="27" t="s">
        <v>107</v>
      </c>
      <c r="C35" s="28" t="s">
        <v>108</v>
      </c>
    </row>
    <row r="36" spans="1:3" ht="13.5" customHeight="1">
      <c r="A36" s="26">
        <v>32</v>
      </c>
      <c r="B36" s="27" t="s">
        <v>109</v>
      </c>
      <c r="C36" s="28" t="s">
        <v>110</v>
      </c>
    </row>
    <row r="37" spans="1:3" ht="13.5" customHeight="1">
      <c r="A37" s="26">
        <v>33</v>
      </c>
      <c r="B37" s="27" t="s">
        <v>111</v>
      </c>
      <c r="C37" s="28" t="s">
        <v>112</v>
      </c>
    </row>
    <row r="38" spans="1:3" ht="13.5" customHeight="1">
      <c r="A38" s="26">
        <v>34</v>
      </c>
      <c r="B38" s="27" t="s">
        <v>113</v>
      </c>
      <c r="C38" s="28" t="s">
        <v>114</v>
      </c>
    </row>
    <row r="39" spans="1:3" ht="13.5" customHeight="1">
      <c r="A39" s="26">
        <v>35</v>
      </c>
      <c r="B39" s="27" t="s">
        <v>115</v>
      </c>
      <c r="C39" s="28" t="s">
        <v>116</v>
      </c>
    </row>
    <row r="40" spans="1:3" ht="13.5" customHeight="1">
      <c r="A40" s="26">
        <v>36</v>
      </c>
      <c r="B40" s="27" t="s">
        <v>117</v>
      </c>
      <c r="C40" s="28" t="s">
        <v>118</v>
      </c>
    </row>
    <row r="41" spans="1:3" ht="13.5" customHeight="1">
      <c r="A41" s="23"/>
      <c r="B41" s="24" t="s">
        <v>119</v>
      </c>
      <c r="C41" s="25"/>
    </row>
    <row r="42" spans="1:3" ht="13.5" customHeight="1">
      <c r="A42" s="26">
        <v>37</v>
      </c>
      <c r="B42" s="27" t="s">
        <v>120</v>
      </c>
      <c r="C42" s="28" t="s">
        <v>121</v>
      </c>
    </row>
    <row r="43" spans="1:3" ht="13.5" customHeight="1">
      <c r="A43" s="26">
        <v>38</v>
      </c>
      <c r="B43" s="27" t="s">
        <v>122</v>
      </c>
      <c r="C43" s="28" t="s">
        <v>123</v>
      </c>
    </row>
    <row r="44" spans="1:3" ht="13.5" customHeight="1">
      <c r="A44" s="26">
        <v>39</v>
      </c>
      <c r="B44" s="27" t="s">
        <v>124</v>
      </c>
      <c r="C44" s="28" t="s">
        <v>125</v>
      </c>
    </row>
    <row r="45" spans="1:3" ht="13.5" customHeight="1">
      <c r="A45" s="26">
        <v>40</v>
      </c>
      <c r="B45" s="27" t="s">
        <v>126</v>
      </c>
      <c r="C45" s="28" t="s">
        <v>127</v>
      </c>
    </row>
    <row r="46" spans="1:3" ht="13.5" customHeight="1">
      <c r="A46" s="26">
        <v>41</v>
      </c>
      <c r="B46" s="27" t="s">
        <v>128</v>
      </c>
      <c r="C46" s="28" t="s">
        <v>129</v>
      </c>
    </row>
    <row r="47" spans="1:3" ht="13.5" customHeight="1">
      <c r="A47" s="26">
        <v>42</v>
      </c>
      <c r="B47" s="27" t="s">
        <v>130</v>
      </c>
      <c r="C47" s="28" t="s">
        <v>131</v>
      </c>
    </row>
    <row r="48" spans="1:3" ht="13.5" customHeight="1">
      <c r="A48" s="26">
        <v>43</v>
      </c>
      <c r="B48" s="27" t="s">
        <v>132</v>
      </c>
      <c r="C48" s="28" t="s">
        <v>133</v>
      </c>
    </row>
    <row r="49" spans="1:3" ht="13.5" customHeight="1">
      <c r="A49" s="26">
        <v>44</v>
      </c>
      <c r="B49" s="27" t="s">
        <v>134</v>
      </c>
      <c r="C49" s="28" t="s">
        <v>135</v>
      </c>
    </row>
    <row r="50" spans="1:3" ht="13.5" customHeight="1">
      <c r="A50" s="26">
        <v>45</v>
      </c>
      <c r="B50" s="27" t="s">
        <v>136</v>
      </c>
      <c r="C50" s="28" t="s">
        <v>137</v>
      </c>
    </row>
    <row r="51" spans="1:3" ht="13.5" customHeight="1">
      <c r="A51" s="26">
        <v>46</v>
      </c>
      <c r="B51" s="27" t="s">
        <v>138</v>
      </c>
      <c r="C51" s="28" t="s">
        <v>139</v>
      </c>
    </row>
    <row r="52" spans="1:3" ht="13.5" customHeight="1">
      <c r="A52" s="23"/>
      <c r="B52" s="24" t="s">
        <v>140</v>
      </c>
      <c r="C52" s="25"/>
    </row>
    <row r="53" spans="1:3" ht="13.5" customHeight="1">
      <c r="A53" s="26">
        <v>47</v>
      </c>
      <c r="B53" s="27" t="s">
        <v>141</v>
      </c>
      <c r="C53" s="28" t="s">
        <v>142</v>
      </c>
    </row>
    <row r="54" spans="1:3" ht="13.5" customHeight="1">
      <c r="A54" s="26">
        <v>48</v>
      </c>
      <c r="B54" s="27" t="s">
        <v>143</v>
      </c>
      <c r="C54" s="28" t="s">
        <v>144</v>
      </c>
    </row>
    <row r="55" spans="1:3" ht="13.5" customHeight="1">
      <c r="A55" s="26">
        <v>49</v>
      </c>
      <c r="B55" s="27" t="s">
        <v>145</v>
      </c>
      <c r="C55" s="28" t="s">
        <v>146</v>
      </c>
    </row>
    <row r="56" spans="1:3" ht="13.5" customHeight="1">
      <c r="A56" s="26">
        <v>50</v>
      </c>
      <c r="B56" s="27" t="s">
        <v>147</v>
      </c>
      <c r="C56" s="28" t="s">
        <v>148</v>
      </c>
    </row>
    <row r="57" spans="1:3" ht="13.5" customHeight="1">
      <c r="A57" s="26">
        <v>51</v>
      </c>
      <c r="B57" s="27" t="s">
        <v>149</v>
      </c>
      <c r="C57" s="28" t="s">
        <v>150</v>
      </c>
    </row>
    <row r="58" spans="1:3" ht="13.5" customHeight="1">
      <c r="A58" s="26">
        <v>52</v>
      </c>
      <c r="B58" s="27" t="s">
        <v>151</v>
      </c>
      <c r="C58" s="28" t="s">
        <v>152</v>
      </c>
    </row>
    <row r="59" spans="1:3" ht="13.5" customHeight="1">
      <c r="A59" s="26">
        <v>53</v>
      </c>
      <c r="B59" s="27" t="s">
        <v>153</v>
      </c>
      <c r="C59" s="28" t="s">
        <v>154</v>
      </c>
    </row>
    <row r="60" spans="1:3" ht="13.5" customHeight="1">
      <c r="A60" s="26">
        <v>54</v>
      </c>
      <c r="B60" s="27" t="s">
        <v>155</v>
      </c>
      <c r="C60" s="28" t="s">
        <v>156</v>
      </c>
    </row>
    <row r="61" spans="1:3" ht="13.5" customHeight="1">
      <c r="A61" s="26">
        <v>55</v>
      </c>
      <c r="B61" s="27" t="s">
        <v>157</v>
      </c>
      <c r="C61" s="28" t="s">
        <v>158</v>
      </c>
    </row>
    <row r="62" spans="1:3" ht="13.5" customHeight="1">
      <c r="A62" s="26">
        <v>56</v>
      </c>
      <c r="B62" s="27" t="s">
        <v>159</v>
      </c>
      <c r="C62" s="28" t="s">
        <v>160</v>
      </c>
    </row>
    <row r="63" spans="1:3" ht="13.5" customHeight="1">
      <c r="A63" s="26">
        <v>57</v>
      </c>
      <c r="B63" s="27" t="s">
        <v>161</v>
      </c>
      <c r="C63" s="28" t="s">
        <v>162</v>
      </c>
    </row>
    <row r="64" spans="1:3" ht="13.5" customHeight="1">
      <c r="A64" s="26">
        <v>58</v>
      </c>
      <c r="B64" s="27" t="s">
        <v>163</v>
      </c>
      <c r="C64" s="28" t="s">
        <v>164</v>
      </c>
    </row>
    <row r="65" spans="1:3" ht="13.5" customHeight="1">
      <c r="A65" s="26">
        <v>59</v>
      </c>
      <c r="B65" s="27" t="s">
        <v>165</v>
      </c>
      <c r="C65" s="28" t="s">
        <v>166</v>
      </c>
    </row>
    <row r="66" spans="1:3" ht="13.5" customHeight="1">
      <c r="A66" s="26">
        <v>60</v>
      </c>
      <c r="B66" s="27" t="s">
        <v>167</v>
      </c>
      <c r="C66" s="28" t="s">
        <v>168</v>
      </c>
    </row>
    <row r="67" spans="1:3" ht="13.5" customHeight="1">
      <c r="A67" s="26">
        <v>61</v>
      </c>
      <c r="B67" s="27" t="s">
        <v>169</v>
      </c>
      <c r="C67" s="28" t="s">
        <v>170</v>
      </c>
    </row>
    <row r="68" spans="1:3" ht="13.5" customHeight="1">
      <c r="A68" s="26">
        <v>62</v>
      </c>
      <c r="B68" s="27" t="s">
        <v>171</v>
      </c>
      <c r="C68" s="28" t="s">
        <v>172</v>
      </c>
    </row>
    <row r="69" spans="1:3" ht="13.5" customHeight="1">
      <c r="A69" s="26">
        <v>63</v>
      </c>
      <c r="B69" s="27" t="s">
        <v>173</v>
      </c>
      <c r="C69" s="28" t="s">
        <v>174</v>
      </c>
    </row>
    <row r="70" spans="1:3" ht="13.5" customHeight="1">
      <c r="A70" s="26">
        <v>64</v>
      </c>
      <c r="B70" s="27" t="s">
        <v>175</v>
      </c>
      <c r="C70" s="28" t="s">
        <v>176</v>
      </c>
    </row>
    <row r="71" spans="1:3" ht="13.5" customHeight="1">
      <c r="A71" s="26">
        <v>65</v>
      </c>
      <c r="B71" s="27" t="s">
        <v>177</v>
      </c>
      <c r="C71" s="28" t="s">
        <v>178</v>
      </c>
    </row>
    <row r="72" spans="1:3" ht="13.5" customHeight="1">
      <c r="A72" s="26">
        <v>66</v>
      </c>
      <c r="B72" s="27" t="s">
        <v>179</v>
      </c>
      <c r="C72" s="28" t="s">
        <v>180</v>
      </c>
    </row>
    <row r="73" spans="1:3" ht="13.5" customHeight="1">
      <c r="A73" s="23"/>
      <c r="B73" s="24" t="s">
        <v>181</v>
      </c>
      <c r="C73" s="25"/>
    </row>
    <row r="74" spans="1:3" ht="13.5" customHeight="1">
      <c r="A74" s="26">
        <v>67</v>
      </c>
      <c r="B74" s="27" t="s">
        <v>182</v>
      </c>
      <c r="C74" s="28" t="s">
        <v>183</v>
      </c>
    </row>
    <row r="75" spans="1:3" ht="13.5" customHeight="1">
      <c r="A75" s="26">
        <v>68</v>
      </c>
      <c r="B75" s="27" t="s">
        <v>184</v>
      </c>
      <c r="C75" s="28" t="s">
        <v>185</v>
      </c>
    </row>
    <row r="76" spans="1:3" ht="13.5" customHeight="1">
      <c r="A76" s="26">
        <v>69</v>
      </c>
      <c r="B76" s="27" t="s">
        <v>186</v>
      </c>
      <c r="C76" s="28" t="s">
        <v>187</v>
      </c>
    </row>
    <row r="77" spans="1:3" ht="13.5" customHeight="1">
      <c r="A77" s="26">
        <v>70</v>
      </c>
      <c r="B77" s="27" t="s">
        <v>188</v>
      </c>
      <c r="C77" s="28" t="s">
        <v>189</v>
      </c>
    </row>
    <row r="78" spans="1:3" ht="13.5" customHeight="1">
      <c r="A78" s="26">
        <v>71</v>
      </c>
      <c r="B78" s="27" t="s">
        <v>190</v>
      </c>
      <c r="C78" s="28" t="s">
        <v>191</v>
      </c>
    </row>
    <row r="79" spans="1:3" ht="13.5" customHeight="1">
      <c r="A79" s="26">
        <v>72</v>
      </c>
      <c r="B79" s="27" t="s">
        <v>192</v>
      </c>
      <c r="C79" s="28" t="s">
        <v>193</v>
      </c>
    </row>
    <row r="80" spans="1:3" ht="13.5" customHeight="1">
      <c r="A80" s="26">
        <v>73</v>
      </c>
      <c r="B80" s="27" t="s">
        <v>194</v>
      </c>
      <c r="C80" s="28" t="s">
        <v>195</v>
      </c>
    </row>
    <row r="81" spans="1:3" ht="13.5" customHeight="1">
      <c r="A81" s="26">
        <v>74</v>
      </c>
      <c r="B81" s="27" t="s">
        <v>196</v>
      </c>
      <c r="C81" s="28" t="s">
        <v>197</v>
      </c>
    </row>
    <row r="82" spans="1:3" ht="13.5" customHeight="1">
      <c r="A82" s="26">
        <v>75</v>
      </c>
      <c r="B82" s="27" t="s">
        <v>198</v>
      </c>
      <c r="C82" s="28" t="s">
        <v>199</v>
      </c>
    </row>
    <row r="83" spans="1:3" ht="13.5" customHeight="1">
      <c r="A83" s="26">
        <v>76</v>
      </c>
      <c r="B83" s="27" t="s">
        <v>200</v>
      </c>
      <c r="C83" s="28" t="s">
        <v>201</v>
      </c>
    </row>
    <row r="84" spans="1:3" ht="13.5" customHeight="1">
      <c r="A84" s="26">
        <v>77</v>
      </c>
      <c r="B84" s="27" t="s">
        <v>202</v>
      </c>
      <c r="C84" s="28" t="s">
        <v>203</v>
      </c>
    </row>
    <row r="85" spans="1:3" ht="13.5" customHeight="1">
      <c r="A85" s="26">
        <v>78</v>
      </c>
      <c r="B85" s="27" t="s">
        <v>204</v>
      </c>
      <c r="C85" s="28" t="s">
        <v>205</v>
      </c>
    </row>
    <row r="86" spans="1:3" ht="13.5" customHeight="1">
      <c r="A86" s="26">
        <v>79</v>
      </c>
      <c r="B86" s="27" t="s">
        <v>206</v>
      </c>
      <c r="C86" s="28" t="s">
        <v>207</v>
      </c>
    </row>
    <row r="87" spans="1:3" ht="13.5" customHeight="1">
      <c r="A87" s="26">
        <v>80</v>
      </c>
      <c r="B87" s="27" t="s">
        <v>208</v>
      </c>
      <c r="C87" s="28" t="s">
        <v>209</v>
      </c>
    </row>
    <row r="88" spans="1:3" ht="13.5" customHeight="1">
      <c r="A88" s="26">
        <v>81</v>
      </c>
      <c r="B88" s="27" t="s">
        <v>210</v>
      </c>
      <c r="C88" s="28" t="s">
        <v>211</v>
      </c>
    </row>
    <row r="89" spans="1:3" ht="13.5" customHeight="1">
      <c r="A89" s="26">
        <v>82</v>
      </c>
      <c r="B89" s="27" t="s">
        <v>212</v>
      </c>
      <c r="C89" s="28" t="s">
        <v>213</v>
      </c>
    </row>
    <row r="90" spans="1:3" ht="13.5" customHeight="1">
      <c r="A90" s="26">
        <v>83</v>
      </c>
      <c r="B90" s="27" t="s">
        <v>214</v>
      </c>
      <c r="C90" s="28" t="s">
        <v>215</v>
      </c>
    </row>
    <row r="91" spans="1:3" ht="13.5" customHeight="1">
      <c r="A91" s="26">
        <v>84</v>
      </c>
      <c r="B91" s="27" t="s">
        <v>216</v>
      </c>
      <c r="C91" s="28" t="s">
        <v>217</v>
      </c>
    </row>
    <row r="92" spans="1:3" ht="13.5" customHeight="1">
      <c r="A92" s="26">
        <v>85</v>
      </c>
      <c r="B92" s="27" t="s">
        <v>218</v>
      </c>
      <c r="C92" s="28" t="s">
        <v>219</v>
      </c>
    </row>
    <row r="93" spans="1:3" ht="13.5" customHeight="1">
      <c r="A93" s="26">
        <v>86</v>
      </c>
      <c r="B93" s="27" t="s">
        <v>220</v>
      </c>
      <c r="C93" s="28" t="s">
        <v>221</v>
      </c>
    </row>
    <row r="94" spans="1:3" ht="13.5" customHeight="1">
      <c r="A94" s="26">
        <v>87</v>
      </c>
      <c r="B94" s="27" t="s">
        <v>222</v>
      </c>
      <c r="C94" s="28" t="s">
        <v>223</v>
      </c>
    </row>
    <row r="95" spans="1:3" ht="13.5" customHeight="1">
      <c r="A95" s="26">
        <v>88</v>
      </c>
      <c r="B95" s="27" t="s">
        <v>224</v>
      </c>
      <c r="C95" s="28" t="s">
        <v>225</v>
      </c>
    </row>
    <row r="96" spans="1:3" ht="13.5" customHeight="1">
      <c r="A96" s="26">
        <v>89</v>
      </c>
      <c r="B96" s="27" t="s">
        <v>226</v>
      </c>
      <c r="C96" s="28" t="s">
        <v>227</v>
      </c>
    </row>
    <row r="97" spans="1:3" ht="13.5" customHeight="1">
      <c r="A97" s="26">
        <v>90</v>
      </c>
      <c r="B97" s="27" t="s">
        <v>228</v>
      </c>
      <c r="C97" s="28" t="s">
        <v>229</v>
      </c>
    </row>
    <row r="98" spans="1:3" ht="13.5" customHeight="1">
      <c r="A98" s="26">
        <v>91</v>
      </c>
      <c r="B98" s="27" t="s">
        <v>230</v>
      </c>
      <c r="C98" s="28" t="s">
        <v>231</v>
      </c>
    </row>
    <row r="99" spans="1:3" ht="13.5" customHeight="1">
      <c r="A99" s="26">
        <v>92</v>
      </c>
      <c r="B99" s="27" t="s">
        <v>232</v>
      </c>
      <c r="C99" s="28" t="s">
        <v>233</v>
      </c>
    </row>
    <row r="100" spans="1:3" ht="13.5" customHeight="1">
      <c r="A100" s="26">
        <v>93</v>
      </c>
      <c r="B100" s="27" t="s">
        <v>234</v>
      </c>
      <c r="C100" s="28" t="s">
        <v>235</v>
      </c>
    </row>
    <row r="101" spans="1:3" ht="13.5" customHeight="1">
      <c r="A101" s="26">
        <v>94</v>
      </c>
      <c r="B101" s="27" t="s">
        <v>236</v>
      </c>
      <c r="C101" s="28" t="s">
        <v>237</v>
      </c>
    </row>
    <row r="102" spans="1:3" ht="13.5" customHeight="1">
      <c r="A102" s="26">
        <v>95</v>
      </c>
      <c r="B102" s="27" t="s">
        <v>238</v>
      </c>
      <c r="C102" s="28" t="s">
        <v>239</v>
      </c>
    </row>
    <row r="103" spans="1:3" ht="13.5" customHeight="1">
      <c r="A103" s="23"/>
      <c r="B103" s="24" t="s">
        <v>240</v>
      </c>
      <c r="C103" s="25"/>
    </row>
    <row r="104" spans="1:3" ht="13.5" customHeight="1">
      <c r="A104" s="26">
        <v>96</v>
      </c>
      <c r="B104" s="27" t="s">
        <v>241</v>
      </c>
      <c r="C104" s="28" t="s">
        <v>242</v>
      </c>
    </row>
    <row r="105" spans="1:3" ht="13.5" customHeight="1">
      <c r="A105" s="26">
        <v>97</v>
      </c>
      <c r="B105" s="31" t="s">
        <v>243</v>
      </c>
      <c r="C105" s="32" t="s">
        <v>244</v>
      </c>
    </row>
    <row r="106" spans="1:3" ht="13.5" customHeight="1">
      <c r="A106" s="26">
        <v>98</v>
      </c>
      <c r="B106" s="29" t="s">
        <v>245</v>
      </c>
      <c r="C106" s="30" t="s">
        <v>246</v>
      </c>
    </row>
    <row r="107" spans="1:3" ht="13.5" customHeight="1">
      <c r="A107" s="23"/>
      <c r="B107" s="24" t="s">
        <v>247</v>
      </c>
      <c r="C107" s="25"/>
    </row>
    <row r="108" spans="1:3" ht="13.5" customHeight="1">
      <c r="A108" s="26">
        <v>99</v>
      </c>
      <c r="B108" s="27" t="s">
        <v>248</v>
      </c>
      <c r="C108" s="28" t="s">
        <v>249</v>
      </c>
    </row>
    <row r="109" spans="1:3" ht="13.5" customHeight="1">
      <c r="A109" s="26">
        <v>100</v>
      </c>
      <c r="B109" s="27" t="s">
        <v>250</v>
      </c>
      <c r="C109" s="28" t="s">
        <v>251</v>
      </c>
    </row>
    <row r="110" spans="1:3" ht="13.5" customHeight="1">
      <c r="A110" s="26">
        <v>101</v>
      </c>
      <c r="B110" s="27" t="s">
        <v>252</v>
      </c>
      <c r="C110" s="28" t="s">
        <v>253</v>
      </c>
    </row>
    <row r="111" spans="1:3" ht="13.5" customHeight="1">
      <c r="A111" s="26">
        <v>102</v>
      </c>
      <c r="B111" s="27" t="s">
        <v>254</v>
      </c>
      <c r="C111" s="28" t="s">
        <v>255</v>
      </c>
    </row>
    <row r="112" spans="1:3" ht="13.5" customHeight="1">
      <c r="A112" s="26">
        <v>103</v>
      </c>
      <c r="B112" s="27" t="s">
        <v>256</v>
      </c>
      <c r="C112" s="28" t="s">
        <v>257</v>
      </c>
    </row>
    <row r="113" spans="1:3" ht="13.5" customHeight="1">
      <c r="A113" s="26">
        <v>104</v>
      </c>
      <c r="B113" s="27" t="s">
        <v>258</v>
      </c>
      <c r="C113" s="28" t="s">
        <v>259</v>
      </c>
    </row>
    <row r="114" spans="1:3" ht="13.5" customHeight="1">
      <c r="A114" s="26">
        <v>105</v>
      </c>
      <c r="B114" s="27" t="s">
        <v>260</v>
      </c>
      <c r="C114" s="28" t="s">
        <v>261</v>
      </c>
    </row>
    <row r="115" spans="1:3" ht="13.5" customHeight="1">
      <c r="A115" s="26">
        <v>106</v>
      </c>
      <c r="B115" s="27" t="s">
        <v>262</v>
      </c>
      <c r="C115" s="28" t="s">
        <v>263</v>
      </c>
    </row>
    <row r="116" spans="1:3" ht="13.5" customHeight="1">
      <c r="A116" s="26">
        <v>107</v>
      </c>
      <c r="B116" s="27" t="s">
        <v>264</v>
      </c>
      <c r="C116" s="28" t="s">
        <v>265</v>
      </c>
    </row>
    <row r="117" spans="1:3" ht="13.5" customHeight="1">
      <c r="A117" s="26">
        <v>108</v>
      </c>
      <c r="B117" s="27" t="s">
        <v>266</v>
      </c>
      <c r="C117" s="28" t="s">
        <v>267</v>
      </c>
    </row>
    <row r="118" spans="1:3" ht="13.5" customHeight="1">
      <c r="A118" s="26">
        <v>109</v>
      </c>
      <c r="B118" s="27" t="s">
        <v>268</v>
      </c>
      <c r="C118" s="28" t="s">
        <v>269</v>
      </c>
    </row>
    <row r="119" spans="1:3" ht="13.5" customHeight="1">
      <c r="A119" s="26">
        <v>110</v>
      </c>
      <c r="B119" s="27" t="s">
        <v>270</v>
      </c>
      <c r="C119" s="28" t="s">
        <v>271</v>
      </c>
    </row>
    <row r="120" spans="1:3" ht="13.5" customHeight="1">
      <c r="A120" s="26">
        <v>111</v>
      </c>
      <c r="B120" s="27" t="s">
        <v>272</v>
      </c>
      <c r="C120" s="28" t="s">
        <v>273</v>
      </c>
    </row>
    <row r="121" spans="1:3" ht="13.5" customHeight="1">
      <c r="A121" s="26">
        <v>112</v>
      </c>
      <c r="B121" s="27" t="s">
        <v>274</v>
      </c>
      <c r="C121" s="28" t="s">
        <v>275</v>
      </c>
    </row>
    <row r="122" spans="1:3" ht="13.5" customHeight="1">
      <c r="A122" s="26">
        <v>113</v>
      </c>
      <c r="B122" s="27" t="s">
        <v>276</v>
      </c>
      <c r="C122" s="28" t="s">
        <v>277</v>
      </c>
    </row>
    <row r="123" spans="1:3" ht="13.5" customHeight="1">
      <c r="A123" s="26">
        <v>114</v>
      </c>
      <c r="B123" s="27" t="s">
        <v>278</v>
      </c>
      <c r="C123" s="28" t="s">
        <v>279</v>
      </c>
    </row>
    <row r="124" spans="1:3" ht="13.5" customHeight="1">
      <c r="A124" s="26">
        <v>115</v>
      </c>
      <c r="B124" s="27" t="s">
        <v>280</v>
      </c>
      <c r="C124" s="28" t="s">
        <v>281</v>
      </c>
    </row>
    <row r="125" spans="1:3" ht="13.5" customHeight="1">
      <c r="A125" s="26">
        <v>116</v>
      </c>
      <c r="B125" s="27" t="s">
        <v>282</v>
      </c>
      <c r="C125" s="28" t="s">
        <v>283</v>
      </c>
    </row>
    <row r="126" spans="1:3" ht="13.5" customHeight="1">
      <c r="A126" s="26">
        <v>117</v>
      </c>
      <c r="B126" s="27" t="s">
        <v>284</v>
      </c>
      <c r="C126" s="28" t="s">
        <v>285</v>
      </c>
    </row>
    <row r="127" spans="1:3" ht="13.5" customHeight="1">
      <c r="A127" s="26">
        <v>118</v>
      </c>
      <c r="B127" s="27" t="s">
        <v>286</v>
      </c>
      <c r="C127" s="28" t="s">
        <v>287</v>
      </c>
    </row>
    <row r="128" spans="1:3" ht="13.5" customHeight="1">
      <c r="A128" s="26">
        <v>119</v>
      </c>
      <c r="B128" s="27" t="s">
        <v>288</v>
      </c>
      <c r="C128" s="28" t="s">
        <v>289</v>
      </c>
    </row>
    <row r="129" spans="1:5" ht="13.5" customHeight="1">
      <c r="A129" s="26">
        <v>120</v>
      </c>
      <c r="B129" s="27" t="s">
        <v>290</v>
      </c>
      <c r="C129" s="28" t="s">
        <v>291</v>
      </c>
    </row>
    <row r="130" spans="1:5" ht="13.5" customHeight="1">
      <c r="A130" s="26">
        <v>121</v>
      </c>
      <c r="B130" s="27" t="s">
        <v>292</v>
      </c>
      <c r="C130" s="28" t="s">
        <v>293</v>
      </c>
    </row>
    <row r="131" spans="1:5" ht="13.5" customHeight="1">
      <c r="A131" s="33">
        <v>122</v>
      </c>
      <c r="B131" s="34" t="s">
        <v>294</v>
      </c>
      <c r="C131" s="35" t="s">
        <v>295</v>
      </c>
    </row>
    <row r="132" spans="1:5" ht="13.5" customHeight="1">
      <c r="A132" s="23"/>
      <c r="B132" s="24" t="s">
        <v>296</v>
      </c>
      <c r="C132" s="25"/>
    </row>
    <row r="133" spans="1:5" ht="13.5" customHeight="1">
      <c r="A133" s="26">
        <v>123</v>
      </c>
      <c r="B133" s="27" t="s">
        <v>297</v>
      </c>
      <c r="C133" s="28" t="s">
        <v>298</v>
      </c>
    </row>
    <row r="134" spans="1:5" ht="13.5" customHeight="1">
      <c r="A134" s="26">
        <v>124</v>
      </c>
      <c r="B134" s="27" t="s">
        <v>299</v>
      </c>
      <c r="C134" s="28" t="s">
        <v>300</v>
      </c>
    </row>
    <row r="135" spans="1:5" ht="13.5" customHeight="1">
      <c r="A135" s="33">
        <v>125</v>
      </c>
      <c r="B135" s="34" t="s">
        <v>301</v>
      </c>
      <c r="C135" s="35" t="s">
        <v>302</v>
      </c>
    </row>
    <row r="136" spans="1:5" ht="13.5" customHeight="1">
      <c r="A136" s="23"/>
      <c r="B136" s="24" t="s">
        <v>303</v>
      </c>
      <c r="C136" s="25"/>
      <c r="E136" s="1"/>
    </row>
    <row r="137" spans="1:5" ht="13.5" customHeight="1">
      <c r="A137" s="36">
        <v>126</v>
      </c>
      <c r="B137" s="29" t="s">
        <v>304</v>
      </c>
      <c r="C137" s="30" t="s">
        <v>305</v>
      </c>
    </row>
    <row r="138" spans="1:5" ht="13.5" customHeight="1">
      <c r="A138" s="23"/>
      <c r="B138" s="24" t="s">
        <v>306</v>
      </c>
      <c r="C138" s="25"/>
    </row>
    <row r="139" spans="1:5" ht="13.5" customHeight="1">
      <c r="A139" s="26">
        <v>127</v>
      </c>
      <c r="B139" s="27" t="s">
        <v>307</v>
      </c>
      <c r="C139" s="28" t="s">
        <v>308</v>
      </c>
    </row>
    <row r="140" spans="1:5" ht="13.5" customHeight="1">
      <c r="A140" s="36"/>
      <c r="B140" s="29"/>
      <c r="C140" s="30"/>
    </row>
    <row r="141" spans="1:5" ht="13.5" customHeight="1"/>
    <row r="142" spans="1:5" ht="13.5" customHeight="1"/>
    <row r="143" spans="1:5" ht="13.5" customHeight="1"/>
    <row r="144" spans="1:5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4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996"/>
  <sheetViews>
    <sheetView topLeftCell="A22" workbookViewId="0">
      <selection activeCell="H11" sqref="H11:K11"/>
    </sheetView>
  </sheetViews>
  <sheetFormatPr defaultColWidth="12.625" defaultRowHeight="15" customHeight="1"/>
  <cols>
    <col min="1" max="1" width="1.25" customWidth="1"/>
    <col min="2" max="3" width="3.5" customWidth="1"/>
    <col min="4" max="7" width="8" customWidth="1"/>
    <col min="8" max="9" width="6.375" customWidth="1"/>
    <col min="10" max="10" width="8.75" customWidth="1"/>
    <col min="11" max="11" width="4.5" customWidth="1"/>
    <col min="12" max="12" width="7.5" customWidth="1"/>
    <col min="13" max="13" width="7.875" customWidth="1"/>
    <col min="14" max="24" width="7" customWidth="1"/>
    <col min="25" max="26" width="11" customWidth="1"/>
  </cols>
  <sheetData>
    <row r="1" spans="1:24" ht="13.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24.75" customHeight="1">
      <c r="A2" s="37"/>
      <c r="B2" s="85" t="s">
        <v>309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24" customHeight="1">
      <c r="A3" s="37"/>
      <c r="B3" s="37" t="s">
        <v>310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22.5" customHeight="1">
      <c r="A4" s="37"/>
      <c r="B4" s="86">
        <f>入力!C5</f>
        <v>0</v>
      </c>
      <c r="C4" s="65"/>
      <c r="D4" s="65"/>
      <c r="E4" s="65"/>
      <c r="F4" s="65"/>
      <c r="G4" s="65"/>
      <c r="H4" s="65"/>
      <c r="I4" s="65"/>
      <c r="J4" s="65"/>
      <c r="K4" s="87" t="str">
        <f>入力!B14</f>
        <v>団体</v>
      </c>
      <c r="L4" s="65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ht="13.5" customHeight="1">
      <c r="A5" s="37"/>
      <c r="B5" s="39"/>
      <c r="C5" s="39"/>
      <c r="D5" s="39"/>
      <c r="E5" s="39"/>
      <c r="F5" s="39"/>
      <c r="G5" s="39"/>
      <c r="H5" s="39"/>
      <c r="I5" s="39"/>
      <c r="J5" s="39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ht="24.75" customHeight="1">
      <c r="A6" s="37"/>
      <c r="B6" s="39"/>
      <c r="C6" s="39"/>
      <c r="D6" s="39"/>
      <c r="E6" s="39"/>
      <c r="F6" s="39"/>
      <c r="G6" s="88" t="s">
        <v>3</v>
      </c>
      <c r="H6" s="65"/>
      <c r="I6" s="88" t="str">
        <f>入力!C7</f>
        <v/>
      </c>
      <c r="J6" s="65"/>
      <c r="K6" s="65"/>
      <c r="L6" s="65"/>
      <c r="M6" s="65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13.5" customHeight="1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13.5" customHeight="1">
      <c r="A8" s="37"/>
      <c r="B8" s="83"/>
      <c r="C8" s="63"/>
      <c r="D8" s="83" t="s">
        <v>311</v>
      </c>
      <c r="E8" s="62"/>
      <c r="F8" s="62"/>
      <c r="G8" s="63"/>
      <c r="H8" s="83" t="s">
        <v>312</v>
      </c>
      <c r="I8" s="62"/>
      <c r="J8" s="62"/>
      <c r="K8" s="63"/>
      <c r="L8" s="84" t="s">
        <v>16</v>
      </c>
      <c r="M8" s="84" t="s">
        <v>17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13.5" customHeight="1">
      <c r="A9" s="37"/>
      <c r="B9" s="64"/>
      <c r="C9" s="66"/>
      <c r="D9" s="64"/>
      <c r="E9" s="65"/>
      <c r="F9" s="65"/>
      <c r="G9" s="66"/>
      <c r="H9" s="64"/>
      <c r="I9" s="65"/>
      <c r="J9" s="65"/>
      <c r="K9" s="66"/>
      <c r="L9" s="59"/>
      <c r="M9" s="59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36" customHeight="1">
      <c r="A10" s="37"/>
      <c r="B10" s="73">
        <f>入力!B18</f>
        <v>1</v>
      </c>
      <c r="C10" s="52"/>
      <c r="D10" s="77" t="str">
        <f>IF(入力!P18=0," ",入力!P18)</f>
        <v/>
      </c>
      <c r="E10" s="89"/>
      <c r="F10" s="89"/>
      <c r="G10" s="90"/>
      <c r="H10" s="74" t="str">
        <f>IF(入力!O18=""," ",入力!O18)</f>
        <v xml:space="preserve"> </v>
      </c>
      <c r="I10" s="75"/>
      <c r="J10" s="75"/>
      <c r="K10" s="76"/>
      <c r="L10" s="40" t="str">
        <f>IF(入力!L18=0," ",入力!L18)</f>
        <v xml:space="preserve"> </v>
      </c>
      <c r="M10" s="40" t="str">
        <f>IF(入力!M18=0," ",IF(入力!M18="無","無段",IF(入力!M18="一","一級",IF(入力!M18="初","初段",IF(入力!M18="二","二段",IF(入力!M18="三","三段",入力!M18))))))</f>
        <v xml:space="preserve"> </v>
      </c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36" customHeight="1">
      <c r="A11" s="37"/>
      <c r="B11" s="73">
        <f>入力!B19</f>
        <v>2</v>
      </c>
      <c r="C11" s="52"/>
      <c r="D11" s="77" t="str">
        <f>IF(入力!P19=0," ",入力!P19)</f>
        <v/>
      </c>
      <c r="E11" s="89"/>
      <c r="F11" s="89"/>
      <c r="G11" s="90"/>
      <c r="H11" s="74" t="str">
        <f>IF(入力!O19=0," ",入力!O19)</f>
        <v/>
      </c>
      <c r="I11" s="75"/>
      <c r="J11" s="75"/>
      <c r="K11" s="76"/>
      <c r="L11" s="40" t="str">
        <f>IF(入力!L19=0," ",入力!L19)</f>
        <v xml:space="preserve"> </v>
      </c>
      <c r="M11" s="40" t="str">
        <f>IF(入力!M19=0," ",IF(入力!M19="無","無段",IF(入力!M19="一","一級",IF(入力!M19="初","初段",IF(入力!M19="二","二段",IF(入力!M19="三","三段",入力!M19))))))</f>
        <v xml:space="preserve"> 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36" customHeight="1">
      <c r="A12" s="37"/>
      <c r="B12" s="73">
        <f>入力!B20</f>
        <v>3</v>
      </c>
      <c r="C12" s="52"/>
      <c r="D12" s="77" t="str">
        <f>IF(入力!P20=0," ",入力!P20)</f>
        <v/>
      </c>
      <c r="E12" s="89"/>
      <c r="F12" s="89"/>
      <c r="G12" s="90"/>
      <c r="H12" s="74" t="str">
        <f>IF(入力!O20=0," ",入力!O20)</f>
        <v/>
      </c>
      <c r="I12" s="75"/>
      <c r="J12" s="75"/>
      <c r="K12" s="76"/>
      <c r="L12" s="40" t="str">
        <f>IF(入力!L20=0," ",入力!L20)</f>
        <v xml:space="preserve"> </v>
      </c>
      <c r="M12" s="40" t="str">
        <f>IF(入力!M20=0," ",IF(入力!M20="無","無段",IF(入力!M20="一","一級",IF(入力!M20="初","初段",IF(入力!M20="二","二段",IF(入力!M20="三","三段",入力!M20))))))</f>
        <v xml:space="preserve"> </v>
      </c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36" customHeight="1">
      <c r="A13" s="37"/>
      <c r="B13" s="73">
        <f>入力!B21</f>
        <v>4</v>
      </c>
      <c r="C13" s="52"/>
      <c r="D13" s="77" t="str">
        <f>IF(入力!P21=0," ",入力!P21)</f>
        <v/>
      </c>
      <c r="E13" s="89"/>
      <c r="F13" s="89"/>
      <c r="G13" s="90"/>
      <c r="H13" s="74" t="str">
        <f>IF(入力!O21=0," ",入力!O21)</f>
        <v/>
      </c>
      <c r="I13" s="75"/>
      <c r="J13" s="75"/>
      <c r="K13" s="76"/>
      <c r="L13" s="40" t="str">
        <f>IF(入力!L21=0," ",入力!L21)</f>
        <v xml:space="preserve"> </v>
      </c>
      <c r="M13" s="40" t="str">
        <f>IF(入力!M21=0," ",IF(入力!M21="無","無段",IF(入力!M21="一","一級",IF(入力!M21="初","初段",IF(入力!M21="二","二段",IF(入力!M21="三","三段",入力!M21))))))</f>
        <v xml:space="preserve"> 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36" customHeight="1">
      <c r="A14" s="37"/>
      <c r="B14" s="73">
        <f>入力!B22</f>
        <v>5</v>
      </c>
      <c r="C14" s="52"/>
      <c r="D14" s="77" t="str">
        <f>IF(入力!P22=0," ",入力!P22)</f>
        <v/>
      </c>
      <c r="E14" s="89"/>
      <c r="F14" s="89"/>
      <c r="G14" s="90"/>
      <c r="H14" s="74" t="str">
        <f>IF(入力!O22=0," ",入力!O22)</f>
        <v/>
      </c>
      <c r="I14" s="75"/>
      <c r="J14" s="75"/>
      <c r="K14" s="76"/>
      <c r="L14" s="40" t="str">
        <f>IF(入力!L22=0," ",入力!L22)</f>
        <v xml:space="preserve"> </v>
      </c>
      <c r="M14" s="40" t="str">
        <f>IF(入力!M22=0," ",IF(入力!M22="無","無段",IF(入力!M22="一","一級",IF(入力!M22="初","初段",IF(入力!M22="二","二段",IF(入力!M22="三","三段",入力!M22))))))</f>
        <v xml:space="preserve"> 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36" customHeight="1">
      <c r="A15" s="37"/>
      <c r="B15" s="73">
        <f>入力!B23</f>
        <v>6</v>
      </c>
      <c r="C15" s="52"/>
      <c r="D15" s="77" t="str">
        <f>IF(入力!P23=0," ",入力!P23)</f>
        <v/>
      </c>
      <c r="E15" s="89"/>
      <c r="F15" s="89"/>
      <c r="G15" s="90"/>
      <c r="H15" s="74" t="str">
        <f>IF(入力!O23=0," ",入力!O23)</f>
        <v/>
      </c>
      <c r="I15" s="75"/>
      <c r="J15" s="75"/>
      <c r="K15" s="76"/>
      <c r="L15" s="40" t="str">
        <f>IF(入力!L23=0," ",入力!L23)</f>
        <v xml:space="preserve"> </v>
      </c>
      <c r="M15" s="40" t="str">
        <f>IF(入力!M23=0," ",IF(入力!M23="無","無段",IF(入力!M23="一","一級",IF(入力!M23="初","初段",IF(入力!M23="二","二段",IF(入力!M23="三","三段",入力!M23))))))</f>
        <v xml:space="preserve"> 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36" customHeight="1">
      <c r="A16" s="37"/>
      <c r="B16" s="73">
        <f>入力!B24</f>
        <v>7</v>
      </c>
      <c r="C16" s="52"/>
      <c r="D16" s="77" t="str">
        <f>IF(入力!P24=0," ",入力!P24)</f>
        <v/>
      </c>
      <c r="E16" s="89"/>
      <c r="F16" s="89"/>
      <c r="G16" s="90"/>
      <c r="H16" s="74" t="str">
        <f>IF(入力!O24=0," ",入力!O24)</f>
        <v/>
      </c>
      <c r="I16" s="75"/>
      <c r="J16" s="75"/>
      <c r="K16" s="76"/>
      <c r="L16" s="40" t="str">
        <f>IF(入力!L24=0," ",入力!L24)</f>
        <v xml:space="preserve"> </v>
      </c>
      <c r="M16" s="40" t="str">
        <f>IF(入力!M24=0," ",IF(入力!M24="無","無段",IF(入力!M24="一","一級",IF(入力!M24="初","初段",IF(入力!M24="二","二段",IF(入力!M24="三","三段",入力!M24))))))</f>
        <v xml:space="preserve"> 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36" hidden="1" customHeight="1">
      <c r="A17" s="37"/>
      <c r="B17" s="73">
        <f>入力!B25</f>
        <v>8</v>
      </c>
      <c r="C17" s="52"/>
      <c r="D17" s="77" t="str">
        <f>IF(入力!C25=0," ",入力!C25)</f>
        <v xml:space="preserve"> </v>
      </c>
      <c r="E17" s="51"/>
      <c r="F17" s="78" t="str">
        <f>IF(入力!D25=0," ",入力!D25)</f>
        <v xml:space="preserve"> </v>
      </c>
      <c r="G17" s="52"/>
      <c r="H17" s="73" t="str">
        <f>IF(入力!O25=0," ",入力!O25)</f>
        <v/>
      </c>
      <c r="I17" s="51"/>
      <c r="J17" s="51"/>
      <c r="K17" s="52"/>
      <c r="L17" s="40" t="str">
        <f>IF(入力!L25=0," ",入力!L25)</f>
        <v xml:space="preserve"> </v>
      </c>
      <c r="M17" s="40" t="str">
        <f>IF(入力!M25=0," ",IF(入力!M25="無","無段",IF(入力!M25="一","一級",IF(入力!M25="初","初段",IF(入力!M25="二","二段",IF(入力!M25="三","三段",入力!M25))))))</f>
        <v xml:space="preserve"> 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36" hidden="1" customHeight="1">
      <c r="A18" s="37"/>
      <c r="B18" s="73">
        <f>入力!B26</f>
        <v>9</v>
      </c>
      <c r="C18" s="52"/>
      <c r="D18" s="77" t="str">
        <f>IF(入力!C26=0," ",入力!C26)</f>
        <v xml:space="preserve"> </v>
      </c>
      <c r="E18" s="51"/>
      <c r="F18" s="78" t="str">
        <f>IF(入力!D26=0," ",入力!D26)</f>
        <v xml:space="preserve"> </v>
      </c>
      <c r="G18" s="52"/>
      <c r="H18" s="73" t="str">
        <f>IF(入力!O26=0," ",入力!O26)</f>
        <v/>
      </c>
      <c r="I18" s="51"/>
      <c r="J18" s="51"/>
      <c r="K18" s="52"/>
      <c r="L18" s="40" t="str">
        <f>IF(入力!L26=0," ",入力!L26)</f>
        <v xml:space="preserve"> </v>
      </c>
      <c r="M18" s="40" t="str">
        <f>IF(入力!M26=0," ",IF(入力!M26="無","無段",IF(入力!M26="一","一級",IF(入力!M26="初","初段",IF(入力!M26="二","二段",IF(入力!M26="三","三段",入力!M26))))))</f>
        <v xml:space="preserve"> 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5.25" customHeight="1">
      <c r="A19" s="37"/>
      <c r="B19" s="79"/>
      <c r="C19" s="49"/>
      <c r="D19" s="79"/>
      <c r="E19" s="49"/>
      <c r="F19" s="79"/>
      <c r="G19" s="49"/>
      <c r="H19" s="39"/>
      <c r="I19" s="39"/>
      <c r="J19" s="39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5.25" customHeight="1">
      <c r="A20" s="37"/>
      <c r="B20" s="91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24" ht="18.75" customHeight="1">
      <c r="A21" s="37"/>
      <c r="B21" s="92" t="s">
        <v>313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4" ht="36" customHeight="1">
      <c r="A22" s="41"/>
      <c r="B22" s="42" t="s">
        <v>29</v>
      </c>
      <c r="C22" s="81" t="s">
        <v>314</v>
      </c>
      <c r="D22" s="51"/>
      <c r="E22" s="51"/>
      <c r="F22" s="51"/>
      <c r="G22" s="51"/>
      <c r="H22" s="51"/>
      <c r="I22" s="51"/>
      <c r="J22" s="51"/>
      <c r="K22" s="51"/>
      <c r="L22" s="52"/>
      <c r="M22" s="42" t="str">
        <f>IF(入力!M36="","",入力!M36)</f>
        <v/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 spans="1:24" ht="36" customHeight="1">
      <c r="A23" s="41"/>
      <c r="B23" s="42" t="s">
        <v>31</v>
      </c>
      <c r="C23" s="81" t="s">
        <v>32</v>
      </c>
      <c r="D23" s="51"/>
      <c r="E23" s="51"/>
      <c r="F23" s="51"/>
      <c r="G23" s="51"/>
      <c r="H23" s="51"/>
      <c r="I23" s="51"/>
      <c r="J23" s="51"/>
      <c r="K23" s="51"/>
      <c r="L23" s="52"/>
      <c r="M23" s="42" t="str">
        <f>IF(入力!M37="","",入力!M37)</f>
        <v/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 spans="1:24" ht="36" customHeight="1">
      <c r="A24" s="41"/>
      <c r="B24" s="42" t="s">
        <v>33</v>
      </c>
      <c r="C24" s="81" t="s">
        <v>34</v>
      </c>
      <c r="D24" s="51"/>
      <c r="E24" s="51"/>
      <c r="F24" s="51"/>
      <c r="G24" s="51"/>
      <c r="H24" s="51"/>
      <c r="I24" s="51"/>
      <c r="J24" s="51"/>
      <c r="K24" s="51"/>
      <c r="L24" s="52"/>
      <c r="M24" s="42" t="str">
        <f>IF(入力!M38="","",入力!M38)</f>
        <v/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 spans="1:24" ht="36" customHeight="1">
      <c r="A25" s="41"/>
      <c r="B25" s="42" t="s">
        <v>35</v>
      </c>
      <c r="C25" s="81" t="s">
        <v>36</v>
      </c>
      <c r="D25" s="51"/>
      <c r="E25" s="51"/>
      <c r="F25" s="51"/>
      <c r="G25" s="51"/>
      <c r="H25" s="51"/>
      <c r="I25" s="51"/>
      <c r="J25" s="51"/>
      <c r="K25" s="51"/>
      <c r="L25" s="52"/>
      <c r="M25" s="42" t="str">
        <f>IF(入力!M39="","",入力!M39)</f>
        <v/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</row>
    <row r="26" spans="1:24" ht="36" customHeight="1">
      <c r="A26" s="41"/>
      <c r="B26" s="42" t="s">
        <v>37</v>
      </c>
      <c r="C26" s="81" t="s">
        <v>38</v>
      </c>
      <c r="D26" s="51"/>
      <c r="E26" s="51"/>
      <c r="F26" s="51"/>
      <c r="G26" s="51"/>
      <c r="H26" s="51"/>
      <c r="I26" s="51"/>
      <c r="J26" s="51"/>
      <c r="K26" s="51"/>
      <c r="L26" s="52"/>
      <c r="M26" s="42" t="str">
        <f>IF(入力!M40="","",入力!M40)</f>
        <v/>
      </c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 spans="1:24" ht="36" customHeight="1">
      <c r="A27" s="41"/>
      <c r="B27" s="42" t="s">
        <v>39</v>
      </c>
      <c r="C27" s="81" t="s">
        <v>40</v>
      </c>
      <c r="D27" s="51"/>
      <c r="E27" s="51"/>
      <c r="F27" s="51"/>
      <c r="G27" s="51"/>
      <c r="H27" s="51"/>
      <c r="I27" s="51"/>
      <c r="J27" s="51"/>
      <c r="K27" s="51"/>
      <c r="L27" s="52"/>
      <c r="M27" s="42" t="str">
        <f>IF(入力!M41="","",入力!M41)</f>
        <v/>
      </c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 spans="1:24" ht="36" customHeight="1">
      <c r="A28" s="41"/>
      <c r="B28" s="42" t="s">
        <v>41</v>
      </c>
      <c r="C28" s="81" t="s">
        <v>42</v>
      </c>
      <c r="D28" s="51"/>
      <c r="E28" s="51"/>
      <c r="F28" s="51"/>
      <c r="G28" s="51"/>
      <c r="H28" s="51"/>
      <c r="I28" s="51"/>
      <c r="J28" s="51"/>
      <c r="K28" s="51"/>
      <c r="L28" s="52"/>
      <c r="M28" s="42" t="str">
        <f>IF(入力!M42="","",入力!M42)</f>
        <v/>
      </c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1:24" ht="27" customHeight="1">
      <c r="A29" s="37"/>
      <c r="B29" s="79"/>
      <c r="C29" s="49"/>
      <c r="D29" s="37"/>
      <c r="E29" s="82" t="s">
        <v>43</v>
      </c>
      <c r="F29" s="49"/>
      <c r="G29" s="49"/>
      <c r="H29" s="49"/>
      <c r="I29" s="49"/>
      <c r="J29" s="49"/>
      <c r="K29" s="49"/>
      <c r="L29" s="49"/>
      <c r="M29" s="49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17.25" customHeight="1">
      <c r="A30" s="79"/>
      <c r="B30" s="49"/>
      <c r="C30" s="79"/>
      <c r="D30" s="49"/>
      <c r="E30" s="39"/>
      <c r="F30" s="43"/>
      <c r="G30" s="80" t="s">
        <v>315</v>
      </c>
      <c r="H30" s="65"/>
      <c r="I30" s="80" t="str">
        <f>IF(入力!C15=0," ",入力!C15)</f>
        <v xml:space="preserve"> </v>
      </c>
      <c r="J30" s="65"/>
      <c r="K30" s="65"/>
      <c r="L30" s="65"/>
      <c r="M30" s="65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 ht="13.5" customHeight="1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spans="1:24" ht="13.5" customHeight="1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</row>
    <row r="33" spans="1:24" ht="13.5" customHeight="1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13.5" customHeight="1">
      <c r="A34" s="37"/>
      <c r="B34" s="38"/>
      <c r="C34" s="38"/>
      <c r="D34" s="1"/>
      <c r="E34" s="38"/>
      <c r="F34" s="38"/>
      <c r="G34" s="38"/>
      <c r="H34" s="38"/>
      <c r="I34" s="38"/>
      <c r="J34" s="38"/>
      <c r="K34" s="38"/>
      <c r="L34" s="38"/>
      <c r="M34" s="3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13.5" customHeight="1">
      <c r="A35" s="37"/>
      <c r="B35" s="38"/>
      <c r="C35" s="38"/>
      <c r="D35" s="1"/>
      <c r="E35" s="38"/>
      <c r="F35" s="38"/>
      <c r="G35" s="38"/>
      <c r="H35" s="38"/>
      <c r="I35" s="38"/>
      <c r="J35" s="38"/>
      <c r="K35" s="38"/>
      <c r="L35" s="38"/>
      <c r="M35" s="3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13.5" customHeight="1">
      <c r="A36" s="37"/>
      <c r="B36" s="38"/>
      <c r="C36" s="38"/>
      <c r="D36" s="1"/>
      <c r="E36" s="38"/>
      <c r="F36" s="38"/>
      <c r="G36" s="38"/>
      <c r="H36" s="38"/>
      <c r="I36" s="38"/>
      <c r="J36" s="38"/>
      <c r="K36" s="38"/>
      <c r="L36" s="38"/>
      <c r="M36" s="38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13.5" customHeight="1">
      <c r="A37" s="37"/>
      <c r="B37" s="38"/>
      <c r="C37" s="38"/>
      <c r="D37" s="1"/>
      <c r="E37" s="38"/>
      <c r="F37" s="38"/>
      <c r="G37" s="38"/>
      <c r="H37" s="38"/>
      <c r="I37" s="38"/>
      <c r="J37" s="38"/>
      <c r="K37" s="38"/>
      <c r="L37" s="38"/>
      <c r="M37" s="38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13.5" customHeight="1">
      <c r="A38" s="37"/>
      <c r="B38" s="38"/>
      <c r="C38" s="38"/>
      <c r="D38" s="1"/>
      <c r="E38" s="38"/>
      <c r="F38" s="38"/>
      <c r="G38" s="38"/>
      <c r="H38" s="38"/>
      <c r="I38" s="38"/>
      <c r="J38" s="38"/>
      <c r="K38" s="38"/>
      <c r="L38" s="38"/>
      <c r="M38" s="38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13.5" customHeight="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4" ht="13.5" customHeight="1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ht="13.5" customHeight="1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ht="13.5" customHeight="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4" ht="13.5" customHeight="1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 ht="13.5" customHeight="1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4" ht="13.5" customHeight="1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4" ht="13.5" customHeight="1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4" ht="13.5" customHeight="1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 ht="13.5" customHeight="1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ht="13.5" customHeight="1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 ht="13.5" customHeight="1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ht="13.5" customHeight="1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ht="13.5" customHeight="1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13.5" customHeight="1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ht="13.5" customHeight="1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ht="13.5" customHeight="1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ht="13.5" customHeight="1">
      <c r="A56" s="3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ht="13.5" customHeight="1">
      <c r="A57" s="3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ht="13.5" customHeight="1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13.5" customHeight="1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ht="13.5" customHeight="1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 ht="13.5" customHeight="1">
      <c r="A61" s="3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1:24" ht="13.5" customHeight="1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1:24" ht="13.5" customHeight="1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1:24" ht="13.5" customHeight="1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spans="1:24" ht="13.5" customHeight="1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spans="1:24" ht="13.5" customHeight="1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1:24" ht="13.5" customHeight="1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 spans="1:24" ht="13.5" customHeight="1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1:24" ht="13.5" customHeight="1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 spans="1:24" ht="13.5" customHeigh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</row>
    <row r="71" spans="1:24" ht="13.5" customHeigh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 spans="1:24" ht="13.5" customHeight="1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 spans="1:24" ht="13.5" customHeight="1">
      <c r="A73" s="37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</row>
    <row r="74" spans="1:24" ht="13.5" customHeight="1">
      <c r="A74" s="3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5" spans="1:24" ht="13.5" customHeight="1">
      <c r="A75" s="3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spans="1:24" ht="13.5" customHeight="1">
      <c r="A76" s="37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</row>
    <row r="77" spans="1:24" ht="13.5" customHeight="1">
      <c r="A77" s="3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 spans="1:24" ht="13.5" customHeight="1">
      <c r="A78" s="3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spans="1:24" ht="13.5" customHeight="1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spans="1:24" ht="13.5" customHeight="1">
      <c r="A80" s="3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 spans="1:24" ht="13.5" customHeight="1">
      <c r="A81" s="3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 spans="1:24" ht="13.5" customHeight="1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1:24" ht="13.5" customHeight="1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1:24" ht="13.5" customHeight="1">
      <c r="A84" s="37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1:24" ht="13.5" customHeight="1">
      <c r="A85" s="37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1:24" ht="13.5" customHeight="1">
      <c r="A86" s="3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1:24" ht="13.5" customHeight="1">
      <c r="A87" s="37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1:24" ht="13.5" customHeight="1">
      <c r="A88" s="37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1:24" ht="13.5" customHeight="1">
      <c r="A89" s="37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1:24" ht="13.5" customHeight="1">
      <c r="A90" s="37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1:24" ht="13.5" customHeight="1">
      <c r="A91" s="37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1:24" ht="13.5" customHeight="1">
      <c r="A92" s="37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1:24" ht="13.5" customHeight="1">
      <c r="A93" s="37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1:24" ht="13.5" customHeight="1">
      <c r="A94" s="37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1:24" ht="13.5" customHeight="1">
      <c r="A95" s="37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1:24" ht="13.5" customHeight="1">
      <c r="A96" s="3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1:24" ht="13.5" customHeight="1">
      <c r="A97" s="37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1:24" ht="13.5" customHeight="1">
      <c r="A98" s="37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1:24" ht="13.5" customHeight="1">
      <c r="A99" s="37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1:24" ht="13.5" customHeight="1">
      <c r="A100" s="37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1:24" ht="13.5" customHeight="1">
      <c r="A101" s="37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1:24" ht="13.5" customHeight="1">
      <c r="A102" s="37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1:24" ht="13.5" customHeight="1">
      <c r="A103" s="37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1:24" ht="13.5" customHeight="1">
      <c r="A104" s="37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1:24" ht="13.5" customHeight="1">
      <c r="A105" s="37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1:24" ht="13.5" customHeight="1">
      <c r="A106" s="37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1:24" ht="13.5" customHeight="1">
      <c r="A107" s="3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1:24" ht="13.5" customHeight="1">
      <c r="A108" s="37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1:24" ht="13.5" customHeight="1">
      <c r="A109" s="37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1:24" ht="13.5" customHeight="1">
      <c r="A110" s="37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1:24" ht="13.5" customHeight="1">
      <c r="A111" s="37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1:24" ht="13.5" customHeight="1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1:24" ht="13.5" customHeight="1">
      <c r="A113" s="37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1:24" ht="13.5" customHeight="1">
      <c r="A114" s="37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1:24" ht="13.5" customHeight="1">
      <c r="A115" s="37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1:24" ht="13.5" customHeight="1">
      <c r="A116" s="37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1:24" ht="13.5" customHeight="1">
      <c r="A117" s="37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1:24" ht="13.5" customHeight="1">
      <c r="A118" s="3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1:24" ht="13.5" customHeight="1">
      <c r="A119" s="37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1:24" ht="13.5" customHeight="1">
      <c r="A120" s="37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1:24" ht="13.5" customHeight="1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1:24" ht="13.5" customHeight="1">
      <c r="A122" s="3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1:24" ht="13.5" customHeight="1">
      <c r="A123" s="37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1:24" ht="13.5" customHeight="1">
      <c r="A124" s="37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1:24" ht="13.5" customHeight="1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1:24" ht="13.5" customHeight="1">
      <c r="A126" s="37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1:24" ht="13.5" customHeight="1">
      <c r="A127" s="37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1:24" ht="13.5" customHeight="1">
      <c r="A128" s="37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1:24" ht="13.5" customHeight="1">
      <c r="A129" s="37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1:24" ht="13.5" customHeight="1">
      <c r="A130" s="37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1:24" ht="13.5" customHeight="1">
      <c r="A131" s="37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1:24" ht="13.5" customHeight="1">
      <c r="A132" s="37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1:24" ht="13.5" customHeight="1">
      <c r="A133" s="37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1:24" ht="13.5" customHeight="1">
      <c r="A134" s="37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1:24" ht="13.5" customHeight="1">
      <c r="A135" s="37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1:24" ht="13.5" customHeight="1">
      <c r="A136" s="37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1:24" ht="13.5" customHeight="1">
      <c r="A137" s="3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1:24" ht="13.5" customHeight="1">
      <c r="A138" s="3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1:24" ht="13.5" customHeight="1">
      <c r="A139" s="3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1:24" ht="13.5" customHeight="1">
      <c r="A140" s="37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1:24" ht="13.5" customHeight="1">
      <c r="A141" s="37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1:24" ht="13.5" customHeight="1">
      <c r="A142" s="37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1:24" ht="13.5" customHeight="1">
      <c r="A143" s="37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1:24" ht="13.5" customHeight="1">
      <c r="A144" s="37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1:24" ht="13.5" customHeight="1">
      <c r="A145" s="37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1:24" ht="13.5" customHeight="1">
      <c r="A146" s="37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1:24" ht="13.5" customHeight="1">
      <c r="A147" s="37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1:24" ht="13.5" customHeight="1">
      <c r="A148" s="37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1:24" ht="13.5" customHeight="1">
      <c r="A149" s="37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1:24" ht="13.5" customHeight="1">
      <c r="A150" s="37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1:24" ht="13.5" customHeight="1">
      <c r="A151" s="37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1:24" ht="13.5" customHeight="1">
      <c r="A152" s="37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1:24" ht="13.5" customHeight="1">
      <c r="A153" s="37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1:24" ht="13.5" customHeight="1">
      <c r="A154" s="37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1:24" ht="13.5" customHeight="1">
      <c r="A155" s="37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1:24" ht="13.5" customHeight="1">
      <c r="A156" s="37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1:24" ht="13.5" customHeight="1">
      <c r="A157" s="37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1:24" ht="13.5" customHeight="1">
      <c r="A158" s="37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1:24" ht="13.5" customHeight="1">
      <c r="A159" s="37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1:24" ht="13.5" customHeight="1">
      <c r="A160" s="37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1:24" ht="13.5" customHeight="1">
      <c r="A161" s="37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1:24" ht="13.5" customHeight="1">
      <c r="A162" s="37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1:24" ht="13.5" customHeight="1">
      <c r="A163" s="37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1:24" ht="13.5" customHeight="1">
      <c r="A164" s="37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1:24" ht="13.5" customHeight="1">
      <c r="A165" s="37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1:24" ht="13.5" customHeight="1">
      <c r="A166" s="37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1:24" ht="13.5" customHeight="1">
      <c r="A167" s="37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1:24" ht="13.5" customHeight="1">
      <c r="A168" s="37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1:24" ht="13.5" customHeight="1">
      <c r="A169" s="37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1:24" ht="13.5" customHeight="1">
      <c r="A170" s="37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1:24" ht="13.5" customHeight="1">
      <c r="A171" s="37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1:24" ht="13.5" customHeight="1">
      <c r="A172" s="37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1:24" ht="13.5" customHeight="1">
      <c r="A173" s="37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1:24" ht="13.5" customHeight="1">
      <c r="A174" s="37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1:24" ht="13.5" customHeight="1">
      <c r="A175" s="37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1:24" ht="13.5" customHeight="1">
      <c r="A176" s="37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1:24" ht="13.5" customHeight="1">
      <c r="A177" s="37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1:24" ht="13.5" customHeight="1">
      <c r="A178" s="37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1:24" ht="13.5" customHeight="1">
      <c r="A179" s="3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1:24" ht="13.5" customHeight="1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1:24" ht="13.5" customHeight="1">
      <c r="A181" s="37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1:24" ht="13.5" customHeight="1">
      <c r="A182" s="37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1:24" ht="13.5" customHeight="1">
      <c r="A183" s="37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1:24" ht="13.5" customHeight="1">
      <c r="A184" s="37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1:24" ht="13.5" customHeight="1">
      <c r="A185" s="37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1:24" ht="13.5" customHeight="1">
      <c r="A186" s="37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spans="1:24" ht="13.5" customHeight="1">
      <c r="A187" s="37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1:24" ht="13.5" customHeight="1">
      <c r="A188" s="37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  <row r="189" spans="1:24" ht="13.5" customHeight="1">
      <c r="A189" s="37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</row>
    <row r="190" spans="1:24" ht="13.5" customHeight="1">
      <c r="A190" s="37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</row>
    <row r="191" spans="1:24" ht="13.5" customHeight="1">
      <c r="A191" s="37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</row>
    <row r="192" spans="1:24" ht="13.5" customHeight="1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</row>
    <row r="193" spans="1:24" ht="13.5" customHeight="1">
      <c r="A193" s="3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 spans="1:24" ht="13.5" customHeight="1">
      <c r="A194" s="37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  <row r="195" spans="1:24" ht="13.5" customHeight="1">
      <c r="A195" s="37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 spans="1:24" ht="13.5" customHeight="1">
      <c r="A196" s="37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</row>
    <row r="197" spans="1:24" ht="13.5" customHeight="1">
      <c r="A197" s="37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</row>
    <row r="198" spans="1:24" ht="13.5" customHeight="1">
      <c r="A198" s="37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</row>
    <row r="199" spans="1:24" ht="13.5" customHeight="1">
      <c r="A199" s="37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</row>
    <row r="200" spans="1:24" ht="13.5" customHeight="1">
      <c r="A200" s="37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</row>
    <row r="201" spans="1:24" ht="13.5" customHeight="1">
      <c r="A201" s="37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</row>
    <row r="202" spans="1:24" ht="13.5" customHeight="1">
      <c r="A202" s="37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</row>
    <row r="203" spans="1:24" ht="13.5" customHeight="1">
      <c r="A203" s="37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</row>
    <row r="204" spans="1:24" ht="13.5" customHeight="1">
      <c r="A204" s="37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</row>
    <row r="205" spans="1:24" ht="13.5" customHeight="1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</row>
    <row r="206" spans="1:24" ht="13.5" customHeight="1">
      <c r="A206" s="37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</row>
    <row r="207" spans="1:24" ht="13.5" customHeight="1">
      <c r="A207" s="37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</row>
    <row r="208" spans="1:24" ht="13.5" customHeight="1">
      <c r="A208" s="37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</row>
    <row r="209" spans="1:24" ht="13.5" customHeight="1">
      <c r="A209" s="37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</row>
    <row r="210" spans="1:24" ht="13.5" customHeight="1">
      <c r="A210" s="37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</row>
    <row r="211" spans="1:24" ht="13.5" customHeight="1">
      <c r="A211" s="37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</row>
    <row r="212" spans="1:24" ht="13.5" customHeight="1">
      <c r="A212" s="37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</row>
    <row r="213" spans="1:24" ht="13.5" customHeight="1">
      <c r="A213" s="37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</row>
    <row r="214" spans="1:24" ht="13.5" customHeight="1">
      <c r="A214" s="37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</row>
    <row r="215" spans="1:24" ht="13.5" customHeight="1">
      <c r="A215" s="37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</row>
    <row r="216" spans="1:24" ht="13.5" customHeight="1">
      <c r="A216" s="37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</row>
    <row r="217" spans="1:24" ht="13.5" customHeight="1">
      <c r="A217" s="37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</row>
    <row r="218" spans="1:24" ht="13.5" customHeight="1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</row>
    <row r="219" spans="1:24" ht="13.5" customHeight="1">
      <c r="A219" s="37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</row>
    <row r="220" spans="1:24" ht="13.5" customHeight="1">
      <c r="A220" s="37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</row>
    <row r="221" spans="1:24" ht="13.5" customHeight="1">
      <c r="A221" s="37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</row>
    <row r="222" spans="1:24" ht="13.5" customHeight="1">
      <c r="A222" s="37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</row>
    <row r="223" spans="1:24" ht="13.5" customHeight="1">
      <c r="A223" s="37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</row>
    <row r="224" spans="1:24" ht="13.5" customHeight="1">
      <c r="A224" s="37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</row>
    <row r="225" spans="1:24" ht="13.5" customHeight="1">
      <c r="A225" s="37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</row>
    <row r="226" spans="1:24" ht="13.5" customHeight="1">
      <c r="A226" s="37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</row>
    <row r="227" spans="1:24" ht="13.5" customHeight="1">
      <c r="A227" s="37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</row>
    <row r="228" spans="1:24" ht="13.5" customHeight="1">
      <c r="A228" s="37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</row>
    <row r="229" spans="1:24" ht="13.5" customHeight="1">
      <c r="A229" s="37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</row>
    <row r="230" spans="1:24" ht="13.5" customHeight="1">
      <c r="A230" s="37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</row>
    <row r="231" spans="1:24" ht="13.5" customHeight="1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</row>
    <row r="232" spans="1:24" ht="13.5" customHeight="1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</row>
    <row r="233" spans="1:24" ht="13.5" customHeight="1">
      <c r="A233" s="37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3.5" customHeight="1">
      <c r="A234" s="37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 spans="1:24" ht="13.5" customHeight="1">
      <c r="A235" s="37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</row>
    <row r="236" spans="1:24" ht="13.5" customHeight="1">
      <c r="A236" s="37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 spans="1:24" ht="13.5" customHeight="1">
      <c r="A237" s="37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 spans="1:24" ht="13.5" customHeight="1">
      <c r="A238" s="37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</row>
    <row r="239" spans="1:24" ht="13.5" customHeight="1">
      <c r="A239" s="37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</row>
    <row r="240" spans="1:24" ht="13.5" customHeight="1">
      <c r="A240" s="37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</row>
    <row r="241" spans="1:24" ht="13.5" customHeight="1">
      <c r="A241" s="37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</row>
    <row r="242" spans="1:24" ht="13.5" customHeight="1">
      <c r="A242" s="37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</row>
    <row r="243" spans="1:24" ht="13.5" customHeight="1">
      <c r="A243" s="37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</row>
    <row r="244" spans="1:24" ht="13.5" customHeight="1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</row>
    <row r="245" spans="1:24" ht="13.5" customHeight="1">
      <c r="A245" s="37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</row>
    <row r="246" spans="1:24" ht="13.5" customHeight="1">
      <c r="A246" s="37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</row>
    <row r="247" spans="1:24" ht="13.5" customHeight="1">
      <c r="A247" s="37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</row>
    <row r="248" spans="1:24" ht="13.5" customHeight="1">
      <c r="A248" s="37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</row>
    <row r="249" spans="1:24" ht="13.5" customHeight="1">
      <c r="A249" s="37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</row>
    <row r="250" spans="1:24" ht="13.5" customHeight="1">
      <c r="A250" s="37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</row>
    <row r="251" spans="1:24" ht="13.5" customHeight="1">
      <c r="A251" s="37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</row>
    <row r="252" spans="1:24" ht="13.5" customHeight="1">
      <c r="A252" s="37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</row>
    <row r="253" spans="1:24" ht="13.5" customHeight="1">
      <c r="A253" s="37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</row>
    <row r="254" spans="1:24" ht="13.5" customHeight="1">
      <c r="A254" s="37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</row>
    <row r="255" spans="1:24" ht="13.5" customHeight="1">
      <c r="A255" s="37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</row>
    <row r="256" spans="1:24" ht="13.5" customHeight="1">
      <c r="A256" s="37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</row>
    <row r="257" spans="1:24" ht="13.5" customHeight="1">
      <c r="A257" s="37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</row>
    <row r="258" spans="1:24" ht="13.5" customHeight="1">
      <c r="A258" s="37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</row>
    <row r="259" spans="1:24" ht="13.5" customHeight="1">
      <c r="A259" s="37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</row>
    <row r="260" spans="1:24" ht="13.5" customHeight="1">
      <c r="A260" s="37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</row>
    <row r="261" spans="1:24" ht="13.5" customHeight="1">
      <c r="A261" s="37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</row>
    <row r="262" spans="1:24" ht="13.5" customHeight="1">
      <c r="A262" s="37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</row>
    <row r="263" spans="1:24" ht="13.5" customHeight="1">
      <c r="A263" s="37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</row>
    <row r="264" spans="1:24" ht="13.5" customHeight="1">
      <c r="A264" s="37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</row>
    <row r="265" spans="1:24" ht="13.5" customHeight="1">
      <c r="A265" s="37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</row>
    <row r="266" spans="1:24" ht="13.5" customHeight="1">
      <c r="A266" s="37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</row>
    <row r="267" spans="1:24" ht="13.5" customHeight="1">
      <c r="A267" s="37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</row>
    <row r="268" spans="1:24" ht="13.5" customHeight="1">
      <c r="A268" s="37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</row>
    <row r="269" spans="1:24" ht="13.5" customHeight="1">
      <c r="A269" s="37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</row>
    <row r="270" spans="1:24" ht="13.5" customHeight="1">
      <c r="A270" s="37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</row>
    <row r="271" spans="1:24" ht="13.5" customHeight="1">
      <c r="A271" s="37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</row>
    <row r="272" spans="1:24" ht="13.5" customHeight="1">
      <c r="A272" s="37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</row>
    <row r="273" spans="1:24" ht="13.5" customHeight="1">
      <c r="A273" s="37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</row>
    <row r="274" spans="1:24" ht="13.5" customHeight="1">
      <c r="A274" s="37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</row>
    <row r="275" spans="1:24" ht="13.5" customHeight="1">
      <c r="A275" s="37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</row>
    <row r="276" spans="1:24" ht="13.5" customHeight="1">
      <c r="A276" s="37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</row>
    <row r="277" spans="1:24" ht="13.5" customHeight="1">
      <c r="A277" s="37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</row>
    <row r="278" spans="1:24" ht="13.5" customHeight="1">
      <c r="A278" s="37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</row>
    <row r="279" spans="1:24" ht="13.5" customHeight="1">
      <c r="A279" s="37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</row>
    <row r="280" spans="1:24" ht="13.5" customHeight="1">
      <c r="A280" s="37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</row>
    <row r="281" spans="1:24" ht="13.5" customHeight="1">
      <c r="A281" s="37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</row>
    <row r="282" spans="1:24" ht="13.5" customHeight="1">
      <c r="A282" s="37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</row>
    <row r="283" spans="1:24" ht="13.5" customHeight="1">
      <c r="A283" s="37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</row>
    <row r="284" spans="1:24" ht="13.5" customHeight="1">
      <c r="A284" s="37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</row>
    <row r="285" spans="1:24" ht="13.5" customHeight="1">
      <c r="A285" s="37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</row>
    <row r="286" spans="1:24" ht="13.5" customHeight="1">
      <c r="A286" s="37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</row>
    <row r="287" spans="1:24" ht="13.5" customHeight="1">
      <c r="A287" s="37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</row>
    <row r="288" spans="1:24" ht="13.5" customHeight="1">
      <c r="A288" s="37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</row>
    <row r="289" spans="1:24" ht="13.5" customHeight="1">
      <c r="A289" s="37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</row>
    <row r="290" spans="1:24" ht="13.5" customHeight="1">
      <c r="A290" s="37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</row>
    <row r="291" spans="1:24" ht="13.5" customHeight="1">
      <c r="A291" s="37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</row>
    <row r="292" spans="1:24" ht="13.5" customHeight="1">
      <c r="A292" s="37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</row>
    <row r="293" spans="1:24" ht="13.5" customHeight="1">
      <c r="A293" s="37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</row>
    <row r="294" spans="1:24" ht="13.5" customHeight="1">
      <c r="A294" s="37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</row>
    <row r="295" spans="1:24" ht="13.5" customHeight="1">
      <c r="A295" s="37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</row>
    <row r="296" spans="1:24" ht="13.5" customHeight="1">
      <c r="A296" s="37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</row>
    <row r="297" spans="1:24" ht="13.5" customHeight="1">
      <c r="A297" s="37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</row>
    <row r="298" spans="1:24" ht="13.5" customHeight="1">
      <c r="A298" s="37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</row>
    <row r="299" spans="1:24" ht="13.5" customHeight="1">
      <c r="A299" s="37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</row>
    <row r="300" spans="1:24" ht="13.5" customHeight="1">
      <c r="A300" s="37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</row>
    <row r="301" spans="1:24" ht="13.5" customHeight="1">
      <c r="A301" s="37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</row>
    <row r="302" spans="1:24" ht="13.5" customHeight="1">
      <c r="A302" s="37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</row>
    <row r="303" spans="1:24" ht="13.5" customHeight="1">
      <c r="A303" s="37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</row>
    <row r="304" spans="1:24" ht="13.5" customHeight="1">
      <c r="A304" s="37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</row>
    <row r="305" spans="1:24" ht="13.5" customHeight="1">
      <c r="A305" s="37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</row>
    <row r="306" spans="1:24" ht="13.5" customHeight="1">
      <c r="A306" s="37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</row>
    <row r="307" spans="1:24" ht="13.5" customHeight="1">
      <c r="A307" s="37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</row>
    <row r="308" spans="1:24" ht="13.5" customHeight="1">
      <c r="A308" s="37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</row>
    <row r="309" spans="1:24" ht="13.5" customHeight="1">
      <c r="A309" s="37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</row>
    <row r="310" spans="1:24" ht="13.5" customHeight="1">
      <c r="A310" s="37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</row>
    <row r="311" spans="1:24" ht="13.5" customHeight="1">
      <c r="A311" s="37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</row>
    <row r="312" spans="1:24" ht="13.5" customHeight="1">
      <c r="A312" s="37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</row>
    <row r="313" spans="1:24" ht="13.5" customHeight="1">
      <c r="A313" s="37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</row>
    <row r="314" spans="1:24" ht="13.5" customHeight="1">
      <c r="A314" s="37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</row>
    <row r="315" spans="1:24" ht="13.5" customHeight="1">
      <c r="A315" s="37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</row>
    <row r="316" spans="1:24" ht="13.5" customHeight="1">
      <c r="A316" s="37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</row>
    <row r="317" spans="1:24" ht="13.5" customHeight="1">
      <c r="A317" s="37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</row>
    <row r="318" spans="1:24" ht="13.5" customHeight="1">
      <c r="A318" s="37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</row>
    <row r="319" spans="1:24" ht="13.5" customHeight="1">
      <c r="A319" s="37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</row>
    <row r="320" spans="1:24" ht="13.5" customHeight="1">
      <c r="A320" s="37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</row>
    <row r="321" spans="1:24" ht="13.5" customHeight="1">
      <c r="A321" s="37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</row>
    <row r="322" spans="1:24" ht="13.5" customHeight="1">
      <c r="A322" s="37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</row>
    <row r="323" spans="1:24" ht="13.5" customHeight="1">
      <c r="A323" s="37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</row>
    <row r="324" spans="1:24" ht="13.5" customHeight="1">
      <c r="A324" s="37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</row>
    <row r="325" spans="1:24" ht="13.5" customHeight="1">
      <c r="A325" s="37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</row>
    <row r="326" spans="1:24" ht="13.5" customHeight="1">
      <c r="A326" s="37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</row>
    <row r="327" spans="1:24" ht="13.5" customHeight="1">
      <c r="A327" s="37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</row>
    <row r="328" spans="1:24" ht="13.5" customHeight="1">
      <c r="A328" s="37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</row>
    <row r="329" spans="1:24" ht="13.5" customHeight="1">
      <c r="A329" s="37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</row>
    <row r="330" spans="1:24" ht="13.5" customHeight="1">
      <c r="A330" s="37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</row>
    <row r="331" spans="1:24" ht="13.5" customHeight="1">
      <c r="A331" s="37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</row>
    <row r="332" spans="1:24" ht="13.5" customHeight="1">
      <c r="A332" s="37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</row>
    <row r="333" spans="1:24" ht="13.5" customHeight="1">
      <c r="A333" s="37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</row>
    <row r="334" spans="1:24" ht="13.5" customHeight="1">
      <c r="A334" s="37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</row>
    <row r="335" spans="1:24" ht="13.5" customHeight="1">
      <c r="A335" s="37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</row>
    <row r="336" spans="1:24" ht="13.5" customHeight="1">
      <c r="A336" s="37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</row>
    <row r="337" spans="1:24" ht="13.5" customHeight="1">
      <c r="A337" s="37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</row>
    <row r="338" spans="1:24" ht="13.5" customHeight="1">
      <c r="A338" s="37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</row>
    <row r="339" spans="1:24" ht="13.5" customHeight="1">
      <c r="A339" s="37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</row>
    <row r="340" spans="1:24" ht="13.5" customHeight="1">
      <c r="A340" s="37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</row>
    <row r="341" spans="1:24" ht="13.5" customHeight="1">
      <c r="A341" s="37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</row>
    <row r="342" spans="1:24" ht="13.5" customHeight="1">
      <c r="A342" s="37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</row>
    <row r="343" spans="1:24" ht="13.5" customHeight="1">
      <c r="A343" s="37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</row>
    <row r="344" spans="1:24" ht="13.5" customHeight="1">
      <c r="A344" s="37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</row>
    <row r="345" spans="1:24" ht="13.5" customHeight="1">
      <c r="A345" s="37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</row>
    <row r="346" spans="1:24" ht="13.5" customHeight="1">
      <c r="A346" s="37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</row>
    <row r="347" spans="1:24" ht="13.5" customHeight="1">
      <c r="A347" s="37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</row>
    <row r="348" spans="1:24" ht="13.5" customHeight="1">
      <c r="A348" s="37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</row>
    <row r="349" spans="1:24" ht="13.5" customHeight="1">
      <c r="A349" s="37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</row>
    <row r="350" spans="1:24" ht="13.5" customHeight="1">
      <c r="A350" s="37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</row>
    <row r="351" spans="1:24" ht="13.5" customHeight="1">
      <c r="A351" s="37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</row>
    <row r="352" spans="1:24" ht="13.5" customHeight="1">
      <c r="A352" s="37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</row>
    <row r="353" spans="1:24" ht="13.5" customHeight="1">
      <c r="A353" s="37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</row>
    <row r="354" spans="1:24" ht="13.5" customHeight="1">
      <c r="A354" s="37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</row>
    <row r="355" spans="1:24" ht="13.5" customHeight="1">
      <c r="A355" s="37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</row>
    <row r="356" spans="1:24" ht="13.5" customHeight="1">
      <c r="A356" s="37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</row>
    <row r="357" spans="1:24" ht="13.5" customHeight="1">
      <c r="A357" s="37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</row>
    <row r="358" spans="1:24" ht="13.5" customHeight="1">
      <c r="A358" s="37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</row>
    <row r="359" spans="1:24" ht="13.5" customHeight="1">
      <c r="A359" s="37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</row>
    <row r="360" spans="1:24" ht="13.5" customHeight="1">
      <c r="A360" s="37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</row>
    <row r="361" spans="1:24" ht="13.5" customHeight="1">
      <c r="A361" s="37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</row>
    <row r="362" spans="1:24" ht="13.5" customHeight="1">
      <c r="A362" s="37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</row>
    <row r="363" spans="1:24" ht="13.5" customHeight="1">
      <c r="A363" s="37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</row>
    <row r="364" spans="1:24" ht="13.5" customHeight="1">
      <c r="A364" s="37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</row>
    <row r="365" spans="1:24" ht="13.5" customHeight="1">
      <c r="A365" s="37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</row>
    <row r="366" spans="1:24" ht="13.5" customHeight="1">
      <c r="A366" s="37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</row>
    <row r="367" spans="1:24" ht="13.5" customHeight="1">
      <c r="A367" s="37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</row>
    <row r="368" spans="1:24" ht="13.5" customHeight="1">
      <c r="A368" s="37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</row>
    <row r="369" spans="1:24" ht="13.5" customHeight="1">
      <c r="A369" s="37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</row>
    <row r="370" spans="1:24" ht="13.5" customHeight="1">
      <c r="A370" s="37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</row>
    <row r="371" spans="1:24" ht="13.5" customHeight="1">
      <c r="A371" s="37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</row>
    <row r="372" spans="1:24" ht="13.5" customHeight="1">
      <c r="A372" s="37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</row>
    <row r="373" spans="1:24" ht="13.5" customHeight="1">
      <c r="A373" s="37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</row>
    <row r="374" spans="1:24" ht="13.5" customHeight="1">
      <c r="A374" s="37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</row>
    <row r="375" spans="1:24" ht="13.5" customHeight="1">
      <c r="A375" s="37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</row>
    <row r="376" spans="1:24" ht="13.5" customHeight="1">
      <c r="A376" s="37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</row>
    <row r="377" spans="1:24" ht="13.5" customHeight="1">
      <c r="A377" s="37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</row>
    <row r="378" spans="1:24" ht="13.5" customHeight="1">
      <c r="A378" s="37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</row>
    <row r="379" spans="1:24" ht="13.5" customHeight="1">
      <c r="A379" s="37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</row>
    <row r="380" spans="1:24" ht="13.5" customHeight="1">
      <c r="A380" s="37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</row>
    <row r="381" spans="1:24" ht="13.5" customHeight="1">
      <c r="A381" s="37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</row>
    <row r="382" spans="1:24" ht="13.5" customHeight="1">
      <c r="A382" s="37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</row>
    <row r="383" spans="1:24" ht="13.5" customHeight="1">
      <c r="A383" s="37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</row>
    <row r="384" spans="1:24" ht="13.5" customHeight="1">
      <c r="A384" s="37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</row>
    <row r="385" spans="1:24" ht="13.5" customHeight="1">
      <c r="A385" s="37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</row>
    <row r="386" spans="1:24" ht="13.5" customHeight="1">
      <c r="A386" s="37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</row>
    <row r="387" spans="1:24" ht="13.5" customHeight="1">
      <c r="A387" s="37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</row>
    <row r="388" spans="1:24" ht="13.5" customHeight="1">
      <c r="A388" s="37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</row>
    <row r="389" spans="1:24" ht="13.5" customHeight="1">
      <c r="A389" s="37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</row>
    <row r="390" spans="1:24" ht="13.5" customHeight="1">
      <c r="A390" s="37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</row>
    <row r="391" spans="1:24" ht="13.5" customHeight="1">
      <c r="A391" s="37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</row>
    <row r="392" spans="1:24" ht="13.5" customHeight="1">
      <c r="A392" s="37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</row>
    <row r="393" spans="1:24" ht="13.5" customHeight="1">
      <c r="A393" s="37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</row>
    <row r="394" spans="1:24" ht="13.5" customHeight="1">
      <c r="A394" s="37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</row>
    <row r="395" spans="1:24" ht="13.5" customHeight="1">
      <c r="A395" s="37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</row>
    <row r="396" spans="1:24" ht="13.5" customHeight="1">
      <c r="A396" s="37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</row>
    <row r="397" spans="1:24" ht="13.5" customHeight="1">
      <c r="A397" s="37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</row>
    <row r="398" spans="1:24" ht="13.5" customHeight="1">
      <c r="A398" s="37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</row>
    <row r="399" spans="1:24" ht="13.5" customHeight="1">
      <c r="A399" s="37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</row>
    <row r="400" spans="1:24" ht="13.5" customHeight="1">
      <c r="A400" s="37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</row>
    <row r="401" spans="1:24" ht="13.5" customHeight="1">
      <c r="A401" s="37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</row>
    <row r="402" spans="1:24" ht="13.5" customHeight="1">
      <c r="A402" s="37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</row>
    <row r="403" spans="1:24" ht="13.5" customHeight="1">
      <c r="A403" s="37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</row>
    <row r="404" spans="1:24" ht="13.5" customHeight="1">
      <c r="A404" s="37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</row>
    <row r="405" spans="1:24" ht="13.5" customHeight="1">
      <c r="A405" s="37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</row>
    <row r="406" spans="1:24" ht="13.5" customHeight="1">
      <c r="A406" s="37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</row>
    <row r="407" spans="1:24" ht="13.5" customHeight="1">
      <c r="A407" s="37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</row>
    <row r="408" spans="1:24" ht="13.5" customHeight="1">
      <c r="A408" s="37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</row>
    <row r="409" spans="1:24" ht="13.5" customHeight="1">
      <c r="A409" s="37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</row>
    <row r="410" spans="1:24" ht="13.5" customHeight="1">
      <c r="A410" s="37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</row>
    <row r="411" spans="1:24" ht="13.5" customHeight="1">
      <c r="A411" s="37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</row>
    <row r="412" spans="1:24" ht="13.5" customHeight="1">
      <c r="A412" s="37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</row>
    <row r="413" spans="1:24" ht="13.5" customHeight="1">
      <c r="A413" s="37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</row>
    <row r="414" spans="1:24" ht="13.5" customHeight="1">
      <c r="A414" s="37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</row>
    <row r="415" spans="1:24" ht="13.5" customHeight="1">
      <c r="A415" s="37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</row>
    <row r="416" spans="1:24" ht="13.5" customHeight="1">
      <c r="A416" s="37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</row>
    <row r="417" spans="1:24" ht="13.5" customHeight="1">
      <c r="A417" s="37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</row>
    <row r="418" spans="1:24" ht="13.5" customHeight="1">
      <c r="A418" s="37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</row>
    <row r="419" spans="1:24" ht="13.5" customHeight="1">
      <c r="A419" s="37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 spans="1:24" ht="13.5" customHeight="1">
      <c r="A420" s="37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  <row r="421" spans="1:24" ht="13.5" customHeight="1">
      <c r="A421" s="37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</row>
    <row r="422" spans="1:24" ht="13.5" customHeight="1">
      <c r="A422" s="37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</row>
    <row r="423" spans="1:24" ht="13.5" customHeight="1">
      <c r="A423" s="37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</row>
    <row r="424" spans="1:24" ht="13.5" customHeight="1">
      <c r="A424" s="37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</row>
    <row r="425" spans="1:24" ht="13.5" customHeight="1">
      <c r="A425" s="37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</row>
    <row r="426" spans="1:24" ht="13.5" customHeight="1">
      <c r="A426" s="37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</row>
    <row r="427" spans="1:24" ht="13.5" customHeight="1">
      <c r="A427" s="37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</row>
    <row r="428" spans="1:24" ht="13.5" customHeight="1">
      <c r="A428" s="37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</row>
    <row r="429" spans="1:24" ht="13.5" customHeight="1">
      <c r="A429" s="37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</row>
    <row r="430" spans="1:24" ht="13.5" customHeight="1">
      <c r="A430" s="37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</row>
    <row r="431" spans="1:24" ht="13.5" customHeight="1">
      <c r="A431" s="37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</row>
    <row r="432" spans="1:24" ht="13.5" customHeight="1">
      <c r="A432" s="37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</row>
    <row r="433" spans="1:24" ht="13.5" customHeight="1">
      <c r="A433" s="37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</row>
    <row r="434" spans="1:24" ht="13.5" customHeight="1">
      <c r="A434" s="37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</row>
    <row r="435" spans="1:24" ht="13.5" customHeight="1">
      <c r="A435" s="37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</row>
    <row r="436" spans="1:24" ht="13.5" customHeight="1">
      <c r="A436" s="37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</row>
    <row r="437" spans="1:24" ht="13.5" customHeight="1">
      <c r="A437" s="37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</row>
    <row r="438" spans="1:24" ht="13.5" customHeight="1">
      <c r="A438" s="37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</row>
    <row r="439" spans="1:24" ht="13.5" customHeight="1">
      <c r="A439" s="37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</row>
    <row r="440" spans="1:24" ht="13.5" customHeight="1">
      <c r="A440" s="37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</row>
    <row r="441" spans="1:24" ht="13.5" customHeight="1">
      <c r="A441" s="37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</row>
    <row r="442" spans="1:24" ht="13.5" customHeight="1">
      <c r="A442" s="37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</row>
    <row r="443" spans="1:24" ht="13.5" customHeight="1">
      <c r="A443" s="37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</row>
    <row r="444" spans="1:24" ht="13.5" customHeight="1">
      <c r="A444" s="37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</row>
    <row r="445" spans="1:24" ht="13.5" customHeight="1">
      <c r="A445" s="37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</row>
    <row r="446" spans="1:24" ht="13.5" customHeight="1">
      <c r="A446" s="37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</row>
    <row r="447" spans="1:24" ht="13.5" customHeight="1">
      <c r="A447" s="37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</row>
    <row r="448" spans="1:24" ht="13.5" customHeight="1">
      <c r="A448" s="37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</row>
    <row r="449" spans="1:24" ht="13.5" customHeight="1">
      <c r="A449" s="37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</row>
    <row r="450" spans="1:24" ht="13.5" customHeight="1">
      <c r="A450" s="37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</row>
    <row r="451" spans="1:24" ht="13.5" customHeight="1">
      <c r="A451" s="37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</row>
    <row r="452" spans="1:24" ht="13.5" customHeight="1">
      <c r="A452" s="37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</row>
    <row r="453" spans="1:24" ht="13.5" customHeight="1">
      <c r="A453" s="37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</row>
    <row r="454" spans="1:24" ht="13.5" customHeight="1">
      <c r="A454" s="37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</row>
    <row r="455" spans="1:24" ht="13.5" customHeight="1">
      <c r="A455" s="37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</row>
    <row r="456" spans="1:24" ht="13.5" customHeight="1">
      <c r="A456" s="37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</row>
    <row r="457" spans="1:24" ht="13.5" customHeight="1">
      <c r="A457" s="37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</row>
    <row r="458" spans="1:24" ht="13.5" customHeight="1">
      <c r="A458" s="37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</row>
    <row r="459" spans="1:24" ht="13.5" customHeight="1">
      <c r="A459" s="37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</row>
    <row r="460" spans="1:24" ht="13.5" customHeight="1">
      <c r="A460" s="37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</row>
    <row r="461" spans="1:24" ht="13.5" customHeight="1">
      <c r="A461" s="37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</row>
    <row r="462" spans="1:24" ht="13.5" customHeight="1">
      <c r="A462" s="37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</row>
    <row r="463" spans="1:24" ht="13.5" customHeight="1">
      <c r="A463" s="37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</row>
    <row r="464" spans="1:24" ht="13.5" customHeight="1">
      <c r="A464" s="37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</row>
    <row r="465" spans="1:24" ht="13.5" customHeight="1">
      <c r="A465" s="37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</row>
    <row r="466" spans="1:24" ht="13.5" customHeight="1">
      <c r="A466" s="37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</row>
    <row r="467" spans="1:24" ht="13.5" customHeight="1">
      <c r="A467" s="37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</row>
    <row r="468" spans="1:24" ht="13.5" customHeight="1">
      <c r="A468" s="37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</row>
    <row r="469" spans="1:24" ht="13.5" customHeight="1">
      <c r="A469" s="37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</row>
    <row r="470" spans="1:24" ht="13.5" customHeight="1">
      <c r="A470" s="37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</row>
    <row r="471" spans="1:24" ht="13.5" customHeight="1">
      <c r="A471" s="37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</row>
    <row r="472" spans="1:24" ht="13.5" customHeight="1">
      <c r="A472" s="37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</row>
    <row r="473" spans="1:24" ht="13.5" customHeight="1">
      <c r="A473" s="37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</row>
    <row r="474" spans="1:24" ht="13.5" customHeight="1">
      <c r="A474" s="37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</row>
    <row r="475" spans="1:24" ht="13.5" customHeight="1">
      <c r="A475" s="37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</row>
    <row r="476" spans="1:24" ht="13.5" customHeight="1">
      <c r="A476" s="37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</row>
    <row r="477" spans="1:24" ht="13.5" customHeight="1">
      <c r="A477" s="37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</row>
    <row r="478" spans="1:24" ht="13.5" customHeight="1">
      <c r="A478" s="37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</row>
    <row r="479" spans="1:24" ht="13.5" customHeight="1">
      <c r="A479" s="37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</row>
    <row r="480" spans="1:24" ht="13.5" customHeight="1">
      <c r="A480" s="37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</row>
    <row r="481" spans="1:24" ht="13.5" customHeight="1">
      <c r="A481" s="37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</row>
    <row r="482" spans="1:24" ht="13.5" customHeight="1">
      <c r="A482" s="37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</row>
    <row r="483" spans="1:24" ht="13.5" customHeight="1">
      <c r="A483" s="37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</row>
    <row r="484" spans="1:24" ht="13.5" customHeight="1">
      <c r="A484" s="37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</row>
    <row r="485" spans="1:24" ht="13.5" customHeight="1">
      <c r="A485" s="37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</row>
    <row r="486" spans="1:24" ht="13.5" customHeight="1">
      <c r="A486" s="37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</row>
    <row r="487" spans="1:24" ht="13.5" customHeight="1">
      <c r="A487" s="37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</row>
    <row r="488" spans="1:24" ht="13.5" customHeight="1">
      <c r="A488" s="37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</row>
    <row r="489" spans="1:24" ht="13.5" customHeight="1">
      <c r="A489" s="37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</row>
    <row r="490" spans="1:24" ht="13.5" customHeight="1">
      <c r="A490" s="37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</row>
    <row r="491" spans="1:24" ht="13.5" customHeight="1">
      <c r="A491" s="37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</row>
    <row r="492" spans="1:24" ht="13.5" customHeight="1">
      <c r="A492" s="37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</row>
    <row r="493" spans="1:24" ht="13.5" customHeight="1">
      <c r="A493" s="37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</row>
    <row r="494" spans="1:24" ht="13.5" customHeight="1">
      <c r="A494" s="37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</row>
    <row r="495" spans="1:24" ht="13.5" customHeight="1">
      <c r="A495" s="37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</row>
    <row r="496" spans="1:24" ht="13.5" customHeight="1">
      <c r="A496" s="37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</row>
    <row r="497" spans="1:24" ht="13.5" customHeight="1">
      <c r="A497" s="37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</row>
    <row r="498" spans="1:24" ht="13.5" customHeight="1">
      <c r="A498" s="37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</row>
    <row r="499" spans="1:24" ht="13.5" customHeight="1">
      <c r="A499" s="37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</row>
    <row r="500" spans="1:24" ht="13.5" customHeight="1">
      <c r="A500" s="37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</row>
    <row r="501" spans="1:24" ht="13.5" customHeight="1">
      <c r="A501" s="37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</row>
    <row r="502" spans="1:24" ht="13.5" customHeight="1">
      <c r="A502" s="37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</row>
    <row r="503" spans="1:24" ht="13.5" customHeight="1">
      <c r="A503" s="37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</row>
    <row r="504" spans="1:24" ht="13.5" customHeight="1">
      <c r="A504" s="37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</row>
    <row r="505" spans="1:24" ht="13.5" customHeight="1">
      <c r="A505" s="37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</row>
    <row r="506" spans="1:24" ht="13.5" customHeight="1">
      <c r="A506" s="37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</row>
    <row r="507" spans="1:24" ht="13.5" customHeight="1">
      <c r="A507" s="37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</row>
    <row r="508" spans="1:24" ht="13.5" customHeight="1">
      <c r="A508" s="37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</row>
    <row r="509" spans="1:24" ht="13.5" customHeight="1">
      <c r="A509" s="37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</row>
    <row r="510" spans="1:24" ht="13.5" customHeight="1">
      <c r="A510" s="37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</row>
    <row r="511" spans="1:24" ht="13.5" customHeight="1">
      <c r="A511" s="37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</row>
    <row r="512" spans="1:24" ht="13.5" customHeight="1">
      <c r="A512" s="37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</row>
    <row r="513" spans="1:24" ht="13.5" customHeight="1">
      <c r="A513" s="37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</row>
    <row r="514" spans="1:24" ht="13.5" customHeight="1">
      <c r="A514" s="37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</row>
    <row r="515" spans="1:24" ht="13.5" customHeight="1">
      <c r="A515" s="37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</row>
    <row r="516" spans="1:24" ht="13.5" customHeight="1">
      <c r="A516" s="37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</row>
    <row r="517" spans="1:24" ht="13.5" customHeight="1">
      <c r="A517" s="37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</row>
    <row r="518" spans="1:24" ht="13.5" customHeight="1">
      <c r="A518" s="37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</row>
    <row r="519" spans="1:24" ht="13.5" customHeight="1">
      <c r="A519" s="37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</row>
    <row r="520" spans="1:24" ht="13.5" customHeight="1">
      <c r="A520" s="37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</row>
    <row r="521" spans="1:24" ht="13.5" customHeight="1">
      <c r="A521" s="37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</row>
    <row r="522" spans="1:24" ht="13.5" customHeight="1">
      <c r="A522" s="37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</row>
    <row r="523" spans="1:24" ht="13.5" customHeight="1">
      <c r="A523" s="37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</row>
    <row r="524" spans="1:24" ht="13.5" customHeight="1">
      <c r="A524" s="37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</row>
    <row r="525" spans="1:24" ht="13.5" customHeight="1">
      <c r="A525" s="37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</row>
    <row r="526" spans="1:24" ht="13.5" customHeight="1">
      <c r="A526" s="37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</row>
    <row r="527" spans="1:24" ht="13.5" customHeight="1">
      <c r="A527" s="37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</row>
    <row r="528" spans="1:24" ht="13.5" customHeight="1">
      <c r="A528" s="37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</row>
    <row r="529" spans="1:24" ht="13.5" customHeight="1">
      <c r="A529" s="37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</row>
    <row r="530" spans="1:24" ht="13.5" customHeight="1">
      <c r="A530" s="37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</row>
    <row r="531" spans="1:24" ht="13.5" customHeight="1">
      <c r="A531" s="37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</row>
    <row r="532" spans="1:24" ht="13.5" customHeight="1">
      <c r="A532" s="37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</row>
    <row r="533" spans="1:24" ht="13.5" customHeight="1">
      <c r="A533" s="37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</row>
    <row r="534" spans="1:24" ht="13.5" customHeight="1">
      <c r="A534" s="37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</row>
    <row r="535" spans="1:24" ht="13.5" customHeight="1">
      <c r="A535" s="37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</row>
    <row r="536" spans="1:24" ht="13.5" customHeight="1">
      <c r="A536" s="37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</row>
    <row r="537" spans="1:24" ht="13.5" customHeight="1">
      <c r="A537" s="37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</row>
    <row r="538" spans="1:24" ht="13.5" customHeight="1">
      <c r="A538" s="37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</row>
    <row r="539" spans="1:24" ht="13.5" customHeight="1">
      <c r="A539" s="37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</row>
    <row r="540" spans="1:24" ht="13.5" customHeight="1">
      <c r="A540" s="37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</row>
    <row r="541" spans="1:24" ht="13.5" customHeight="1">
      <c r="A541" s="37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</row>
    <row r="542" spans="1:24" ht="13.5" customHeight="1">
      <c r="A542" s="37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</row>
    <row r="543" spans="1:24" ht="13.5" customHeight="1">
      <c r="A543" s="37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</row>
    <row r="544" spans="1:24" ht="13.5" customHeight="1">
      <c r="A544" s="37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</row>
    <row r="545" spans="1:24" ht="13.5" customHeight="1">
      <c r="A545" s="37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</row>
    <row r="546" spans="1:24" ht="13.5" customHeight="1">
      <c r="A546" s="37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</row>
    <row r="547" spans="1:24" ht="13.5" customHeight="1">
      <c r="A547" s="37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</row>
    <row r="548" spans="1:24" ht="13.5" customHeight="1">
      <c r="A548" s="37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</row>
    <row r="549" spans="1:24" ht="13.5" customHeight="1">
      <c r="A549" s="37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</row>
    <row r="550" spans="1:24" ht="13.5" customHeight="1">
      <c r="A550" s="37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</row>
    <row r="551" spans="1:24" ht="13.5" customHeight="1">
      <c r="A551" s="37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</row>
    <row r="552" spans="1:24" ht="13.5" customHeight="1">
      <c r="A552" s="37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</row>
    <row r="553" spans="1:24" ht="13.5" customHeight="1">
      <c r="A553" s="37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</row>
    <row r="554" spans="1:24" ht="13.5" customHeight="1">
      <c r="A554" s="37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</row>
    <row r="555" spans="1:24" ht="13.5" customHeight="1">
      <c r="A555" s="37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</row>
    <row r="556" spans="1:24" ht="13.5" customHeight="1">
      <c r="A556" s="37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</row>
    <row r="557" spans="1:24" ht="13.5" customHeight="1">
      <c r="A557" s="37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</row>
    <row r="558" spans="1:24" ht="13.5" customHeight="1">
      <c r="A558" s="37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</row>
    <row r="559" spans="1:24" ht="13.5" customHeight="1">
      <c r="A559" s="37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</row>
    <row r="560" spans="1:24" ht="13.5" customHeight="1">
      <c r="A560" s="37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</row>
    <row r="561" spans="1:24" ht="13.5" customHeight="1">
      <c r="A561" s="37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</row>
    <row r="562" spans="1:24" ht="13.5" customHeight="1">
      <c r="A562" s="37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</row>
    <row r="563" spans="1:24" ht="13.5" customHeight="1">
      <c r="A563" s="37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</row>
    <row r="564" spans="1:24" ht="13.5" customHeight="1">
      <c r="A564" s="37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</row>
    <row r="565" spans="1:24" ht="13.5" customHeight="1">
      <c r="A565" s="37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</row>
    <row r="566" spans="1:24" ht="13.5" customHeight="1">
      <c r="A566" s="37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</row>
    <row r="567" spans="1:24" ht="13.5" customHeight="1">
      <c r="A567" s="37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</row>
    <row r="568" spans="1:24" ht="13.5" customHeight="1">
      <c r="A568" s="37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</row>
    <row r="569" spans="1:24" ht="13.5" customHeight="1">
      <c r="A569" s="37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</row>
    <row r="570" spans="1:24" ht="13.5" customHeight="1">
      <c r="A570" s="37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</row>
    <row r="571" spans="1:24" ht="13.5" customHeight="1">
      <c r="A571" s="37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</row>
    <row r="572" spans="1:24" ht="13.5" customHeight="1">
      <c r="A572" s="37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</row>
    <row r="573" spans="1:24" ht="13.5" customHeight="1">
      <c r="A573" s="37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</row>
    <row r="574" spans="1:24" ht="13.5" customHeight="1">
      <c r="A574" s="37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</row>
    <row r="575" spans="1:24" ht="13.5" customHeight="1">
      <c r="A575" s="37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</row>
    <row r="576" spans="1:24" ht="13.5" customHeight="1">
      <c r="A576" s="37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</row>
    <row r="577" spans="1:24" ht="13.5" customHeight="1">
      <c r="A577" s="37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</row>
    <row r="578" spans="1:24" ht="13.5" customHeight="1">
      <c r="A578" s="37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</row>
    <row r="579" spans="1:24" ht="13.5" customHeight="1">
      <c r="A579" s="37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</row>
    <row r="580" spans="1:24" ht="13.5" customHeight="1">
      <c r="A580" s="37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</row>
    <row r="581" spans="1:24" ht="13.5" customHeight="1">
      <c r="A581" s="37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</row>
    <row r="582" spans="1:24" ht="13.5" customHeight="1">
      <c r="A582" s="37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</row>
    <row r="583" spans="1:24" ht="13.5" customHeight="1">
      <c r="A583" s="37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</row>
    <row r="584" spans="1:24" ht="13.5" customHeight="1">
      <c r="A584" s="37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</row>
    <row r="585" spans="1:24" ht="13.5" customHeight="1">
      <c r="A585" s="37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</row>
    <row r="586" spans="1:24" ht="13.5" customHeight="1">
      <c r="A586" s="37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</row>
    <row r="587" spans="1:24" ht="13.5" customHeight="1">
      <c r="A587" s="37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</row>
    <row r="588" spans="1:24" ht="13.5" customHeight="1">
      <c r="A588" s="37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</row>
    <row r="589" spans="1:24" ht="13.5" customHeight="1">
      <c r="A589" s="37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</row>
    <row r="590" spans="1:24" ht="13.5" customHeight="1">
      <c r="A590" s="37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</row>
    <row r="591" spans="1:24" ht="13.5" customHeight="1">
      <c r="A591" s="37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</row>
    <row r="592" spans="1:24" ht="13.5" customHeight="1">
      <c r="A592" s="37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</row>
    <row r="593" spans="1:24" ht="13.5" customHeight="1">
      <c r="A593" s="37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</row>
    <row r="594" spans="1:24" ht="13.5" customHeight="1">
      <c r="A594" s="37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</row>
    <row r="595" spans="1:24" ht="13.5" customHeight="1">
      <c r="A595" s="37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</row>
    <row r="596" spans="1:24" ht="13.5" customHeight="1">
      <c r="A596" s="37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</row>
    <row r="597" spans="1:24" ht="13.5" customHeight="1">
      <c r="A597" s="37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</row>
    <row r="598" spans="1:24" ht="13.5" customHeight="1">
      <c r="A598" s="37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</row>
    <row r="599" spans="1:24" ht="13.5" customHeight="1">
      <c r="A599" s="37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</row>
    <row r="600" spans="1:24" ht="13.5" customHeight="1">
      <c r="A600" s="37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</row>
    <row r="601" spans="1:24" ht="13.5" customHeight="1">
      <c r="A601" s="37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</row>
    <row r="602" spans="1:24" ht="13.5" customHeight="1">
      <c r="A602" s="37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</row>
    <row r="603" spans="1:24" ht="13.5" customHeight="1">
      <c r="A603" s="37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</row>
    <row r="604" spans="1:24" ht="13.5" customHeight="1">
      <c r="A604" s="37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</row>
    <row r="605" spans="1:24" ht="13.5" customHeight="1">
      <c r="A605" s="37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</row>
    <row r="606" spans="1:24" ht="13.5" customHeight="1">
      <c r="A606" s="37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</row>
    <row r="607" spans="1:24" ht="13.5" customHeight="1">
      <c r="A607" s="37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</row>
    <row r="608" spans="1:24" ht="13.5" customHeight="1">
      <c r="A608" s="37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</row>
    <row r="609" spans="1:24" ht="13.5" customHeight="1">
      <c r="A609" s="37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</row>
    <row r="610" spans="1:24" ht="13.5" customHeight="1">
      <c r="A610" s="37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</row>
    <row r="611" spans="1:24" ht="13.5" customHeight="1">
      <c r="A611" s="37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</row>
    <row r="612" spans="1:24" ht="13.5" customHeight="1">
      <c r="A612" s="37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</row>
    <row r="613" spans="1:24" ht="13.5" customHeight="1">
      <c r="A613" s="37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</row>
    <row r="614" spans="1:24" ht="13.5" customHeight="1">
      <c r="A614" s="37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</row>
    <row r="615" spans="1:24" ht="13.5" customHeight="1">
      <c r="A615" s="37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</row>
    <row r="616" spans="1:24" ht="13.5" customHeight="1">
      <c r="A616" s="37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</row>
    <row r="617" spans="1:24" ht="13.5" customHeight="1">
      <c r="A617" s="37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</row>
    <row r="618" spans="1:24" ht="13.5" customHeight="1">
      <c r="A618" s="37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</row>
    <row r="619" spans="1:24" ht="13.5" customHeight="1">
      <c r="A619" s="37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</row>
    <row r="620" spans="1:24" ht="13.5" customHeight="1">
      <c r="A620" s="37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</row>
    <row r="621" spans="1:24" ht="13.5" customHeight="1">
      <c r="A621" s="37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</row>
    <row r="622" spans="1:24" ht="13.5" customHeight="1">
      <c r="A622" s="37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</row>
    <row r="623" spans="1:24" ht="13.5" customHeight="1">
      <c r="A623" s="37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</row>
    <row r="624" spans="1:24" ht="13.5" customHeight="1">
      <c r="A624" s="37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</row>
    <row r="625" spans="1:24" ht="13.5" customHeight="1">
      <c r="A625" s="37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</row>
    <row r="626" spans="1:24" ht="13.5" customHeight="1">
      <c r="A626" s="37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</row>
    <row r="627" spans="1:24" ht="13.5" customHeight="1">
      <c r="A627" s="37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</row>
    <row r="628" spans="1:24" ht="13.5" customHeight="1">
      <c r="A628" s="37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</row>
    <row r="629" spans="1:24" ht="13.5" customHeight="1">
      <c r="A629" s="37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</row>
    <row r="630" spans="1:24" ht="13.5" customHeight="1">
      <c r="A630" s="37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</row>
    <row r="631" spans="1:24" ht="13.5" customHeight="1">
      <c r="A631" s="37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</row>
    <row r="632" spans="1:24" ht="13.5" customHeight="1">
      <c r="A632" s="37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</row>
    <row r="633" spans="1:24" ht="13.5" customHeight="1">
      <c r="A633" s="37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</row>
    <row r="634" spans="1:24" ht="13.5" customHeight="1">
      <c r="A634" s="37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</row>
    <row r="635" spans="1:24" ht="13.5" customHeight="1">
      <c r="A635" s="37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</row>
    <row r="636" spans="1:24" ht="13.5" customHeight="1">
      <c r="A636" s="37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</row>
    <row r="637" spans="1:24" ht="13.5" customHeight="1">
      <c r="A637" s="37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</row>
    <row r="638" spans="1:24" ht="13.5" customHeight="1">
      <c r="A638" s="37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</row>
    <row r="639" spans="1:24" ht="13.5" customHeight="1">
      <c r="A639" s="37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</row>
    <row r="640" spans="1:24" ht="13.5" customHeight="1">
      <c r="A640" s="37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</row>
    <row r="641" spans="1:24" ht="13.5" customHeight="1">
      <c r="A641" s="37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</row>
    <row r="642" spans="1:24" ht="13.5" customHeight="1">
      <c r="A642" s="37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</row>
    <row r="643" spans="1:24" ht="13.5" customHeight="1">
      <c r="A643" s="37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</row>
    <row r="644" spans="1:24" ht="13.5" customHeight="1">
      <c r="A644" s="37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</row>
    <row r="645" spans="1:24" ht="13.5" customHeight="1">
      <c r="A645" s="37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</row>
    <row r="646" spans="1:24" ht="13.5" customHeight="1">
      <c r="A646" s="37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</row>
    <row r="647" spans="1:24" ht="13.5" customHeight="1">
      <c r="A647" s="37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</row>
    <row r="648" spans="1:24" ht="13.5" customHeight="1">
      <c r="A648" s="37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</row>
    <row r="649" spans="1:24" ht="13.5" customHeight="1">
      <c r="A649" s="37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</row>
    <row r="650" spans="1:24" ht="13.5" customHeight="1">
      <c r="A650" s="37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</row>
    <row r="651" spans="1:24" ht="13.5" customHeight="1">
      <c r="A651" s="37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</row>
    <row r="652" spans="1:24" ht="13.5" customHeight="1">
      <c r="A652" s="37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</row>
    <row r="653" spans="1:24" ht="13.5" customHeight="1">
      <c r="A653" s="37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</row>
    <row r="654" spans="1:24" ht="13.5" customHeight="1">
      <c r="A654" s="37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</row>
    <row r="655" spans="1:24" ht="13.5" customHeight="1">
      <c r="A655" s="37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</row>
    <row r="656" spans="1:24" ht="13.5" customHeight="1">
      <c r="A656" s="37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</row>
    <row r="657" spans="1:24" ht="13.5" customHeight="1">
      <c r="A657" s="37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</row>
    <row r="658" spans="1:24" ht="13.5" customHeight="1">
      <c r="A658" s="37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</row>
    <row r="659" spans="1:24" ht="13.5" customHeight="1">
      <c r="A659" s="37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</row>
    <row r="660" spans="1:24" ht="13.5" customHeight="1">
      <c r="A660" s="37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</row>
    <row r="661" spans="1:24" ht="13.5" customHeight="1">
      <c r="A661" s="37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</row>
    <row r="662" spans="1:24" ht="13.5" customHeight="1">
      <c r="A662" s="37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</row>
    <row r="663" spans="1:24" ht="13.5" customHeight="1">
      <c r="A663" s="37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</row>
    <row r="664" spans="1:24" ht="13.5" customHeight="1">
      <c r="A664" s="37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</row>
    <row r="665" spans="1:24" ht="13.5" customHeight="1">
      <c r="A665" s="37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</row>
    <row r="666" spans="1:24" ht="13.5" customHeight="1">
      <c r="A666" s="37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</row>
    <row r="667" spans="1:24" ht="13.5" customHeight="1">
      <c r="A667" s="37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</row>
    <row r="668" spans="1:24" ht="13.5" customHeight="1">
      <c r="A668" s="37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</row>
    <row r="669" spans="1:24" ht="13.5" customHeight="1">
      <c r="A669" s="37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</row>
    <row r="670" spans="1:24" ht="13.5" customHeight="1">
      <c r="A670" s="37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</row>
    <row r="671" spans="1:24" ht="13.5" customHeight="1">
      <c r="A671" s="37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</row>
    <row r="672" spans="1:24" ht="13.5" customHeight="1">
      <c r="A672" s="37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</row>
    <row r="673" spans="1:24" ht="13.5" customHeight="1">
      <c r="A673" s="37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</row>
    <row r="674" spans="1:24" ht="13.5" customHeight="1">
      <c r="A674" s="37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</row>
    <row r="675" spans="1:24" ht="13.5" customHeight="1">
      <c r="A675" s="37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</row>
    <row r="676" spans="1:24" ht="13.5" customHeight="1">
      <c r="A676" s="37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</row>
    <row r="677" spans="1:24" ht="13.5" customHeight="1">
      <c r="A677" s="37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</row>
    <row r="678" spans="1:24" ht="13.5" customHeight="1">
      <c r="A678" s="37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</row>
    <row r="679" spans="1:24" ht="13.5" customHeight="1">
      <c r="A679" s="37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</row>
    <row r="680" spans="1:24" ht="13.5" customHeight="1">
      <c r="A680" s="37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</row>
    <row r="681" spans="1:24" ht="13.5" customHeight="1">
      <c r="A681" s="37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</row>
    <row r="682" spans="1:24" ht="13.5" customHeight="1">
      <c r="A682" s="37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</row>
    <row r="683" spans="1:24" ht="13.5" customHeight="1">
      <c r="A683" s="37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</row>
    <row r="684" spans="1:24" ht="13.5" customHeight="1">
      <c r="A684" s="37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</row>
    <row r="685" spans="1:24" ht="13.5" customHeight="1">
      <c r="A685" s="37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</row>
    <row r="686" spans="1:24" ht="13.5" customHeight="1">
      <c r="A686" s="37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</row>
    <row r="687" spans="1:24" ht="13.5" customHeight="1">
      <c r="A687" s="37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</row>
    <row r="688" spans="1:24" ht="13.5" customHeight="1">
      <c r="A688" s="37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</row>
    <row r="689" spans="1:24" ht="13.5" customHeight="1">
      <c r="A689" s="37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</row>
    <row r="690" spans="1:24" ht="13.5" customHeight="1">
      <c r="A690" s="37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</row>
    <row r="691" spans="1:24" ht="13.5" customHeight="1">
      <c r="A691" s="37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</row>
    <row r="692" spans="1:24" ht="13.5" customHeight="1">
      <c r="A692" s="37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</row>
    <row r="693" spans="1:24" ht="13.5" customHeight="1">
      <c r="A693" s="37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</row>
    <row r="694" spans="1:24" ht="13.5" customHeight="1">
      <c r="A694" s="37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</row>
    <row r="695" spans="1:24" ht="13.5" customHeight="1">
      <c r="A695" s="37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</row>
    <row r="696" spans="1:24" ht="13.5" customHeight="1">
      <c r="A696" s="37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</row>
    <row r="697" spans="1:24" ht="13.5" customHeight="1">
      <c r="A697" s="37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</row>
    <row r="698" spans="1:24" ht="13.5" customHeight="1">
      <c r="A698" s="37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</row>
    <row r="699" spans="1:24" ht="13.5" customHeight="1">
      <c r="A699" s="37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</row>
    <row r="700" spans="1:24" ht="13.5" customHeight="1">
      <c r="A700" s="37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</row>
    <row r="701" spans="1:24" ht="13.5" customHeight="1">
      <c r="A701" s="37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</row>
    <row r="702" spans="1:24" ht="13.5" customHeight="1">
      <c r="A702" s="37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</row>
    <row r="703" spans="1:24" ht="13.5" customHeight="1">
      <c r="A703" s="37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</row>
    <row r="704" spans="1:24" ht="13.5" customHeight="1">
      <c r="A704" s="37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</row>
    <row r="705" spans="1:24" ht="13.5" customHeight="1">
      <c r="A705" s="37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</row>
    <row r="706" spans="1:24" ht="13.5" customHeight="1">
      <c r="A706" s="37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</row>
    <row r="707" spans="1:24" ht="13.5" customHeight="1">
      <c r="A707" s="37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</row>
    <row r="708" spans="1:24" ht="13.5" customHeight="1">
      <c r="A708" s="37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</row>
    <row r="709" spans="1:24" ht="13.5" customHeight="1">
      <c r="A709" s="37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</row>
    <row r="710" spans="1:24" ht="13.5" customHeight="1">
      <c r="A710" s="37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</row>
    <row r="711" spans="1:24" ht="13.5" customHeight="1">
      <c r="A711" s="37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</row>
    <row r="712" spans="1:24" ht="13.5" customHeight="1">
      <c r="A712" s="37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</row>
    <row r="713" spans="1:24" ht="13.5" customHeight="1">
      <c r="A713" s="37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</row>
    <row r="714" spans="1:24" ht="13.5" customHeight="1">
      <c r="A714" s="37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</row>
    <row r="715" spans="1:24" ht="13.5" customHeight="1">
      <c r="A715" s="37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</row>
    <row r="716" spans="1:24" ht="13.5" customHeight="1">
      <c r="A716" s="37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</row>
    <row r="717" spans="1:24" ht="13.5" customHeight="1">
      <c r="A717" s="37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</row>
    <row r="718" spans="1:24" ht="13.5" customHeight="1">
      <c r="A718" s="37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</row>
    <row r="719" spans="1:24" ht="13.5" customHeight="1">
      <c r="A719" s="37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</row>
    <row r="720" spans="1:24" ht="13.5" customHeight="1">
      <c r="A720" s="37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</row>
    <row r="721" spans="1:24" ht="13.5" customHeight="1">
      <c r="A721" s="37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</row>
    <row r="722" spans="1:24" ht="13.5" customHeight="1">
      <c r="A722" s="37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</row>
    <row r="723" spans="1:24" ht="13.5" customHeight="1">
      <c r="A723" s="37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</row>
    <row r="724" spans="1:24" ht="13.5" customHeight="1">
      <c r="A724" s="37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</row>
    <row r="725" spans="1:24" ht="13.5" customHeight="1">
      <c r="A725" s="37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</row>
    <row r="726" spans="1:24" ht="13.5" customHeight="1">
      <c r="A726" s="37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</row>
    <row r="727" spans="1:24" ht="13.5" customHeight="1">
      <c r="A727" s="37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</row>
    <row r="728" spans="1:24" ht="13.5" customHeight="1">
      <c r="A728" s="37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</row>
    <row r="729" spans="1:24" ht="13.5" customHeight="1">
      <c r="A729" s="37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</row>
    <row r="730" spans="1:24" ht="13.5" customHeight="1">
      <c r="A730" s="37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</row>
    <row r="731" spans="1:24" ht="13.5" customHeight="1">
      <c r="A731" s="37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</row>
    <row r="732" spans="1:24" ht="13.5" customHeight="1">
      <c r="A732" s="37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</row>
    <row r="733" spans="1:24" ht="13.5" customHeight="1">
      <c r="A733" s="37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</row>
    <row r="734" spans="1:24" ht="13.5" customHeight="1">
      <c r="A734" s="37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</row>
    <row r="735" spans="1:24" ht="13.5" customHeight="1">
      <c r="A735" s="37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</row>
    <row r="736" spans="1:24" ht="13.5" customHeight="1">
      <c r="A736" s="37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</row>
    <row r="737" spans="1:24" ht="13.5" customHeight="1">
      <c r="A737" s="37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</row>
    <row r="738" spans="1:24" ht="13.5" customHeight="1">
      <c r="A738" s="37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</row>
    <row r="739" spans="1:24" ht="13.5" customHeight="1">
      <c r="A739" s="37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</row>
    <row r="740" spans="1:24" ht="13.5" customHeight="1">
      <c r="A740" s="37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</row>
    <row r="741" spans="1:24" ht="13.5" customHeight="1">
      <c r="A741" s="37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</row>
    <row r="742" spans="1:24" ht="13.5" customHeight="1">
      <c r="A742" s="37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</row>
    <row r="743" spans="1:24" ht="13.5" customHeight="1">
      <c r="A743" s="37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</row>
    <row r="744" spans="1:24" ht="13.5" customHeight="1">
      <c r="A744" s="37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</row>
    <row r="745" spans="1:24" ht="13.5" customHeight="1">
      <c r="A745" s="37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</row>
    <row r="746" spans="1:24" ht="13.5" customHeight="1">
      <c r="A746" s="37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</row>
    <row r="747" spans="1:24" ht="13.5" customHeight="1">
      <c r="A747" s="37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</row>
    <row r="748" spans="1:24" ht="13.5" customHeight="1">
      <c r="A748" s="37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</row>
    <row r="749" spans="1:24" ht="13.5" customHeight="1">
      <c r="A749" s="37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</row>
    <row r="750" spans="1:24" ht="13.5" customHeight="1">
      <c r="A750" s="37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</row>
    <row r="751" spans="1:24" ht="13.5" customHeight="1">
      <c r="A751" s="37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</row>
    <row r="752" spans="1:24" ht="13.5" customHeight="1">
      <c r="A752" s="37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</row>
    <row r="753" spans="1:24" ht="13.5" customHeight="1">
      <c r="A753" s="37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</row>
    <row r="754" spans="1:24" ht="13.5" customHeight="1">
      <c r="A754" s="37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</row>
    <row r="755" spans="1:24" ht="13.5" customHeight="1">
      <c r="A755" s="37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</row>
    <row r="756" spans="1:24" ht="13.5" customHeight="1">
      <c r="A756" s="37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</row>
    <row r="757" spans="1:24" ht="13.5" customHeight="1">
      <c r="A757" s="37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</row>
    <row r="758" spans="1:24" ht="13.5" customHeight="1">
      <c r="A758" s="37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</row>
    <row r="759" spans="1:24" ht="13.5" customHeight="1">
      <c r="A759" s="37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</row>
    <row r="760" spans="1:24" ht="13.5" customHeight="1">
      <c r="A760" s="37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</row>
    <row r="761" spans="1:24" ht="13.5" customHeight="1">
      <c r="A761" s="37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</row>
    <row r="762" spans="1:24" ht="13.5" customHeight="1">
      <c r="A762" s="37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</row>
    <row r="763" spans="1:24" ht="13.5" customHeight="1">
      <c r="A763" s="37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</row>
    <row r="764" spans="1:24" ht="13.5" customHeight="1">
      <c r="A764" s="37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</row>
    <row r="765" spans="1:24" ht="13.5" customHeight="1">
      <c r="A765" s="37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</row>
    <row r="766" spans="1:24" ht="13.5" customHeight="1">
      <c r="A766" s="37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</row>
    <row r="767" spans="1:24" ht="13.5" customHeight="1">
      <c r="A767" s="37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</row>
    <row r="768" spans="1:24" ht="13.5" customHeight="1">
      <c r="A768" s="37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</row>
    <row r="769" spans="1:24" ht="13.5" customHeight="1">
      <c r="A769" s="37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</row>
    <row r="770" spans="1:24" ht="13.5" customHeight="1">
      <c r="A770" s="37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</row>
    <row r="771" spans="1:24" ht="13.5" customHeight="1">
      <c r="A771" s="37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</row>
    <row r="772" spans="1:24" ht="13.5" customHeight="1">
      <c r="A772" s="37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</row>
    <row r="773" spans="1:24" ht="13.5" customHeight="1">
      <c r="A773" s="37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</row>
    <row r="774" spans="1:24" ht="13.5" customHeight="1">
      <c r="A774" s="37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</row>
    <row r="775" spans="1:24" ht="13.5" customHeight="1">
      <c r="A775" s="37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</row>
    <row r="776" spans="1:24" ht="13.5" customHeight="1">
      <c r="A776" s="37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</row>
    <row r="777" spans="1:24" ht="13.5" customHeight="1">
      <c r="A777" s="37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</row>
    <row r="778" spans="1:24" ht="13.5" customHeight="1">
      <c r="A778" s="37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</row>
    <row r="779" spans="1:24" ht="13.5" customHeight="1">
      <c r="A779" s="37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</row>
    <row r="780" spans="1:24" ht="13.5" customHeight="1">
      <c r="A780" s="37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</row>
    <row r="781" spans="1:24" ht="13.5" customHeight="1">
      <c r="A781" s="37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</row>
    <row r="782" spans="1:24" ht="13.5" customHeight="1">
      <c r="A782" s="37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</row>
    <row r="783" spans="1:24" ht="13.5" customHeight="1">
      <c r="A783" s="37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</row>
    <row r="784" spans="1:24" ht="13.5" customHeight="1">
      <c r="A784" s="37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</row>
    <row r="785" spans="1:24" ht="13.5" customHeight="1">
      <c r="A785" s="37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</row>
    <row r="786" spans="1:24" ht="13.5" customHeight="1">
      <c r="A786" s="37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</row>
    <row r="787" spans="1:24" ht="13.5" customHeight="1">
      <c r="A787" s="37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</row>
    <row r="788" spans="1:24" ht="13.5" customHeight="1">
      <c r="A788" s="37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</row>
    <row r="789" spans="1:24" ht="13.5" customHeight="1">
      <c r="A789" s="37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</row>
    <row r="790" spans="1:24" ht="13.5" customHeight="1">
      <c r="A790" s="37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</row>
    <row r="791" spans="1:24" ht="13.5" customHeight="1">
      <c r="A791" s="37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</row>
    <row r="792" spans="1:24" ht="13.5" customHeight="1">
      <c r="A792" s="37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</row>
    <row r="793" spans="1:24" ht="13.5" customHeight="1">
      <c r="A793" s="37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</row>
    <row r="794" spans="1:24" ht="13.5" customHeight="1">
      <c r="A794" s="37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</row>
    <row r="795" spans="1:24" ht="13.5" customHeight="1">
      <c r="A795" s="37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</row>
    <row r="796" spans="1:24" ht="13.5" customHeight="1">
      <c r="A796" s="37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</row>
    <row r="797" spans="1:24" ht="13.5" customHeight="1">
      <c r="A797" s="37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</row>
    <row r="798" spans="1:24" ht="13.5" customHeight="1">
      <c r="A798" s="37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</row>
    <row r="799" spans="1:24" ht="13.5" customHeight="1">
      <c r="A799" s="37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</row>
    <row r="800" spans="1:24" ht="13.5" customHeight="1">
      <c r="A800" s="37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</row>
    <row r="801" spans="1:24" ht="13.5" customHeight="1">
      <c r="A801" s="37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</row>
    <row r="802" spans="1:24" ht="13.5" customHeight="1">
      <c r="A802" s="37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</row>
    <row r="803" spans="1:24" ht="13.5" customHeight="1">
      <c r="A803" s="37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</row>
    <row r="804" spans="1:24" ht="13.5" customHeight="1">
      <c r="A804" s="37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</row>
    <row r="805" spans="1:24" ht="13.5" customHeight="1">
      <c r="A805" s="37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</row>
    <row r="806" spans="1:24" ht="13.5" customHeight="1">
      <c r="A806" s="37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</row>
    <row r="807" spans="1:24" ht="13.5" customHeight="1">
      <c r="A807" s="37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</row>
    <row r="808" spans="1:24" ht="13.5" customHeight="1">
      <c r="A808" s="37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</row>
    <row r="809" spans="1:24" ht="13.5" customHeight="1">
      <c r="A809" s="37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</row>
    <row r="810" spans="1:24" ht="13.5" customHeight="1">
      <c r="A810" s="37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</row>
    <row r="811" spans="1:24" ht="13.5" customHeight="1">
      <c r="A811" s="37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</row>
    <row r="812" spans="1:24" ht="13.5" customHeight="1">
      <c r="A812" s="37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</row>
    <row r="813" spans="1:24" ht="13.5" customHeight="1">
      <c r="A813" s="37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</row>
    <row r="814" spans="1:24" ht="13.5" customHeight="1">
      <c r="A814" s="37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</row>
    <row r="815" spans="1:24" ht="13.5" customHeight="1">
      <c r="A815" s="37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</row>
    <row r="816" spans="1:24" ht="13.5" customHeight="1">
      <c r="A816" s="37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</row>
    <row r="817" spans="1:24" ht="13.5" customHeight="1">
      <c r="A817" s="37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</row>
    <row r="818" spans="1:24" ht="13.5" customHeight="1">
      <c r="A818" s="37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</row>
    <row r="819" spans="1:24" ht="13.5" customHeight="1">
      <c r="A819" s="37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</row>
    <row r="820" spans="1:24" ht="13.5" customHeight="1">
      <c r="A820" s="37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</row>
    <row r="821" spans="1:24" ht="13.5" customHeight="1">
      <c r="A821" s="37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</row>
    <row r="822" spans="1:24" ht="13.5" customHeight="1">
      <c r="A822" s="37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</row>
    <row r="823" spans="1:24" ht="13.5" customHeight="1">
      <c r="A823" s="37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</row>
    <row r="824" spans="1:24" ht="13.5" customHeight="1">
      <c r="A824" s="37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</row>
    <row r="825" spans="1:24" ht="13.5" customHeight="1">
      <c r="A825" s="37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</row>
    <row r="826" spans="1:24" ht="13.5" customHeight="1">
      <c r="A826" s="37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</row>
    <row r="827" spans="1:24" ht="13.5" customHeight="1">
      <c r="A827" s="37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</row>
    <row r="828" spans="1:24" ht="13.5" customHeight="1">
      <c r="A828" s="37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</row>
    <row r="829" spans="1:24" ht="13.5" customHeight="1">
      <c r="A829" s="37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</row>
    <row r="830" spans="1:24" ht="13.5" customHeight="1">
      <c r="A830" s="37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</row>
    <row r="831" spans="1:24" ht="13.5" customHeight="1">
      <c r="A831" s="37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</row>
    <row r="832" spans="1:24" ht="13.5" customHeight="1">
      <c r="A832" s="37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</row>
    <row r="833" spans="1:24" ht="13.5" customHeight="1">
      <c r="A833" s="37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</row>
    <row r="834" spans="1:24" ht="13.5" customHeight="1">
      <c r="A834" s="37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</row>
    <row r="835" spans="1:24" ht="13.5" customHeight="1">
      <c r="A835" s="37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</row>
    <row r="836" spans="1:24" ht="13.5" customHeight="1">
      <c r="A836" s="37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</row>
    <row r="837" spans="1:24" ht="13.5" customHeight="1">
      <c r="A837" s="37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</row>
    <row r="838" spans="1:24" ht="13.5" customHeight="1">
      <c r="A838" s="37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</row>
    <row r="839" spans="1:24" ht="13.5" customHeight="1">
      <c r="A839" s="37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</row>
    <row r="840" spans="1:24" ht="13.5" customHeight="1">
      <c r="A840" s="37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</row>
    <row r="841" spans="1:24" ht="13.5" customHeight="1">
      <c r="A841" s="37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</row>
    <row r="842" spans="1:24" ht="13.5" customHeight="1">
      <c r="A842" s="37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</row>
    <row r="843" spans="1:24" ht="13.5" customHeight="1">
      <c r="A843" s="37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</row>
    <row r="844" spans="1:24" ht="13.5" customHeight="1">
      <c r="A844" s="37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</row>
    <row r="845" spans="1:24" ht="13.5" customHeight="1">
      <c r="A845" s="37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</row>
    <row r="846" spans="1:24" ht="13.5" customHeight="1">
      <c r="A846" s="37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</row>
    <row r="847" spans="1:24" ht="13.5" customHeight="1">
      <c r="A847" s="37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</row>
    <row r="848" spans="1:24" ht="13.5" customHeight="1">
      <c r="A848" s="37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</row>
    <row r="849" spans="1:24" ht="13.5" customHeight="1">
      <c r="A849" s="37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</row>
    <row r="850" spans="1:24" ht="13.5" customHeight="1">
      <c r="A850" s="37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</row>
    <row r="851" spans="1:24" ht="13.5" customHeight="1">
      <c r="A851" s="37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</row>
    <row r="852" spans="1:24" ht="13.5" customHeight="1">
      <c r="A852" s="37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</row>
    <row r="853" spans="1:24" ht="13.5" customHeight="1">
      <c r="A853" s="37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</row>
    <row r="854" spans="1:24" ht="13.5" customHeight="1">
      <c r="A854" s="37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</row>
    <row r="855" spans="1:24" ht="13.5" customHeight="1">
      <c r="A855" s="37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</row>
    <row r="856" spans="1:24" ht="13.5" customHeight="1">
      <c r="A856" s="37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</row>
    <row r="857" spans="1:24" ht="13.5" customHeight="1">
      <c r="A857" s="37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</row>
    <row r="858" spans="1:24" ht="13.5" customHeight="1">
      <c r="A858" s="37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</row>
    <row r="859" spans="1:24" ht="13.5" customHeight="1">
      <c r="A859" s="37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</row>
    <row r="860" spans="1:24" ht="13.5" customHeight="1">
      <c r="A860" s="37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</row>
    <row r="861" spans="1:24" ht="13.5" customHeight="1">
      <c r="A861" s="37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</row>
    <row r="862" spans="1:24" ht="13.5" customHeight="1">
      <c r="A862" s="37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</row>
    <row r="863" spans="1:24" ht="13.5" customHeight="1">
      <c r="A863" s="37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</row>
    <row r="864" spans="1:24" ht="13.5" customHeight="1">
      <c r="A864" s="37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</row>
    <row r="865" spans="1:24" ht="13.5" customHeight="1">
      <c r="A865" s="37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</row>
    <row r="866" spans="1:24" ht="13.5" customHeight="1">
      <c r="A866" s="37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</row>
    <row r="867" spans="1:24" ht="13.5" customHeight="1">
      <c r="A867" s="37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</row>
    <row r="868" spans="1:24" ht="13.5" customHeight="1">
      <c r="A868" s="37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</row>
    <row r="869" spans="1:24" ht="13.5" customHeight="1">
      <c r="A869" s="37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</row>
    <row r="870" spans="1:24" ht="13.5" customHeight="1">
      <c r="A870" s="37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</row>
    <row r="871" spans="1:24" ht="13.5" customHeight="1">
      <c r="A871" s="37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</row>
    <row r="872" spans="1:24" ht="13.5" customHeight="1">
      <c r="A872" s="37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</row>
    <row r="873" spans="1:24" ht="13.5" customHeight="1">
      <c r="A873" s="37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</row>
    <row r="874" spans="1:24" ht="13.5" customHeight="1">
      <c r="A874" s="37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</row>
    <row r="875" spans="1:24" ht="13.5" customHeight="1">
      <c r="A875" s="37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</row>
    <row r="876" spans="1:24" ht="13.5" customHeight="1">
      <c r="A876" s="37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</row>
    <row r="877" spans="1:24" ht="13.5" customHeight="1">
      <c r="A877" s="37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</row>
    <row r="878" spans="1:24" ht="13.5" customHeight="1">
      <c r="A878" s="37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</row>
    <row r="879" spans="1:24" ht="13.5" customHeight="1">
      <c r="A879" s="37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</row>
    <row r="880" spans="1:24" ht="13.5" customHeight="1">
      <c r="A880" s="37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</row>
    <row r="881" spans="1:24" ht="13.5" customHeight="1">
      <c r="A881" s="37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</row>
    <row r="882" spans="1:24" ht="13.5" customHeight="1">
      <c r="A882" s="37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</row>
    <row r="883" spans="1:24" ht="13.5" customHeight="1">
      <c r="A883" s="37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</row>
    <row r="884" spans="1:24" ht="13.5" customHeight="1">
      <c r="A884" s="37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</row>
    <row r="885" spans="1:24" ht="13.5" customHeight="1">
      <c r="A885" s="37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</row>
    <row r="886" spans="1:24" ht="13.5" customHeight="1">
      <c r="A886" s="37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</row>
    <row r="887" spans="1:24" ht="13.5" customHeight="1">
      <c r="A887" s="37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</row>
    <row r="888" spans="1:24" ht="13.5" customHeight="1">
      <c r="A888" s="37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</row>
    <row r="889" spans="1:24" ht="13.5" customHeight="1">
      <c r="A889" s="37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</row>
    <row r="890" spans="1:24" ht="13.5" customHeight="1">
      <c r="A890" s="37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</row>
    <row r="891" spans="1:24" ht="13.5" customHeight="1">
      <c r="A891" s="37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</row>
    <row r="892" spans="1:24" ht="13.5" customHeight="1">
      <c r="A892" s="37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</row>
    <row r="893" spans="1:24" ht="13.5" customHeight="1">
      <c r="A893" s="37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</row>
    <row r="894" spans="1:24" ht="13.5" customHeight="1">
      <c r="A894" s="37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</row>
    <row r="895" spans="1:24" ht="13.5" customHeight="1">
      <c r="A895" s="37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</row>
    <row r="896" spans="1:24" ht="13.5" customHeight="1">
      <c r="A896" s="37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</row>
    <row r="897" spans="1:24" ht="13.5" customHeight="1">
      <c r="A897" s="37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</row>
    <row r="898" spans="1:24" ht="13.5" customHeight="1">
      <c r="A898" s="37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</row>
    <row r="899" spans="1:24" ht="13.5" customHeight="1">
      <c r="A899" s="37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</row>
    <row r="900" spans="1:24" ht="13.5" customHeight="1">
      <c r="A900" s="37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</row>
    <row r="901" spans="1:24" ht="13.5" customHeight="1">
      <c r="A901" s="37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</row>
    <row r="902" spans="1:24" ht="13.5" customHeight="1">
      <c r="A902" s="37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</row>
    <row r="903" spans="1:24" ht="13.5" customHeight="1">
      <c r="A903" s="37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</row>
    <row r="904" spans="1:24" ht="13.5" customHeight="1">
      <c r="A904" s="37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</row>
    <row r="905" spans="1:24" ht="13.5" customHeight="1">
      <c r="A905" s="37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</row>
    <row r="906" spans="1:24" ht="13.5" customHeight="1">
      <c r="A906" s="37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</row>
    <row r="907" spans="1:24" ht="13.5" customHeight="1">
      <c r="A907" s="37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</row>
    <row r="908" spans="1:24" ht="13.5" customHeight="1">
      <c r="A908" s="37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</row>
    <row r="909" spans="1:24" ht="13.5" customHeight="1">
      <c r="A909" s="37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</row>
    <row r="910" spans="1:24" ht="13.5" customHeight="1">
      <c r="A910" s="37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</row>
    <row r="911" spans="1:24" ht="13.5" customHeight="1">
      <c r="A911" s="37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</row>
    <row r="912" spans="1:24" ht="13.5" customHeight="1">
      <c r="A912" s="37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</row>
    <row r="913" spans="1:24" ht="13.5" customHeight="1">
      <c r="A913" s="37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</row>
    <row r="914" spans="1:24" ht="13.5" customHeight="1">
      <c r="A914" s="37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</row>
    <row r="915" spans="1:24" ht="13.5" customHeight="1">
      <c r="A915" s="37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</row>
    <row r="916" spans="1:24" ht="13.5" customHeight="1">
      <c r="A916" s="37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</row>
    <row r="917" spans="1:24" ht="13.5" customHeight="1">
      <c r="A917" s="37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</row>
    <row r="918" spans="1:24" ht="13.5" customHeight="1">
      <c r="A918" s="37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</row>
    <row r="919" spans="1:24" ht="13.5" customHeight="1">
      <c r="A919" s="37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</row>
    <row r="920" spans="1:24" ht="13.5" customHeight="1">
      <c r="A920" s="37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</row>
    <row r="921" spans="1:24" ht="13.5" customHeight="1">
      <c r="A921" s="37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</row>
    <row r="922" spans="1:24" ht="13.5" customHeight="1">
      <c r="A922" s="37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</row>
    <row r="923" spans="1:24" ht="13.5" customHeight="1">
      <c r="A923" s="37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</row>
    <row r="924" spans="1:24" ht="13.5" customHeight="1">
      <c r="A924" s="37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</row>
    <row r="925" spans="1:24" ht="13.5" customHeight="1">
      <c r="A925" s="37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</row>
    <row r="926" spans="1:24" ht="13.5" customHeight="1">
      <c r="A926" s="37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</row>
    <row r="927" spans="1:24" ht="13.5" customHeight="1">
      <c r="A927" s="37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</row>
    <row r="928" spans="1:24" ht="13.5" customHeight="1">
      <c r="A928" s="37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</row>
    <row r="929" spans="1:24" ht="13.5" customHeight="1">
      <c r="A929" s="37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</row>
    <row r="930" spans="1:24" ht="13.5" customHeight="1">
      <c r="A930" s="37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</row>
    <row r="931" spans="1:24" ht="13.5" customHeight="1">
      <c r="A931" s="37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</row>
    <row r="932" spans="1:24" ht="13.5" customHeight="1">
      <c r="A932" s="37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</row>
    <row r="933" spans="1:24" ht="13.5" customHeight="1">
      <c r="A933" s="37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</row>
    <row r="934" spans="1:24" ht="13.5" customHeight="1">
      <c r="A934" s="37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</row>
    <row r="935" spans="1:24" ht="13.5" customHeight="1">
      <c r="A935" s="37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</row>
    <row r="936" spans="1:24" ht="13.5" customHeight="1">
      <c r="A936" s="37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</row>
    <row r="937" spans="1:24" ht="13.5" customHeight="1">
      <c r="A937" s="37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</row>
    <row r="938" spans="1:24" ht="13.5" customHeight="1">
      <c r="A938" s="37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</row>
    <row r="939" spans="1:24" ht="13.5" customHeight="1">
      <c r="A939" s="37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</row>
    <row r="940" spans="1:24" ht="13.5" customHeight="1">
      <c r="A940" s="37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</row>
    <row r="941" spans="1:24" ht="13.5" customHeight="1">
      <c r="A941" s="37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</row>
    <row r="942" spans="1:24" ht="13.5" customHeight="1">
      <c r="A942" s="37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</row>
    <row r="943" spans="1:24" ht="13.5" customHeight="1">
      <c r="A943" s="37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</row>
    <row r="944" spans="1:24" ht="13.5" customHeight="1">
      <c r="A944" s="37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</row>
    <row r="945" spans="1:24" ht="13.5" customHeight="1">
      <c r="A945" s="37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</row>
    <row r="946" spans="1:24" ht="13.5" customHeight="1">
      <c r="A946" s="37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</row>
    <row r="947" spans="1:24" ht="13.5" customHeight="1">
      <c r="A947" s="37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</row>
    <row r="948" spans="1:24" ht="13.5" customHeight="1">
      <c r="A948" s="37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</row>
    <row r="949" spans="1:24" ht="13.5" customHeight="1">
      <c r="A949" s="37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</row>
    <row r="950" spans="1:24" ht="13.5" customHeight="1">
      <c r="A950" s="37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</row>
    <row r="951" spans="1:24" ht="13.5" customHeight="1">
      <c r="A951" s="37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</row>
    <row r="952" spans="1:24" ht="13.5" customHeight="1">
      <c r="A952" s="37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</row>
    <row r="953" spans="1:24" ht="13.5" customHeight="1">
      <c r="A953" s="37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</row>
    <row r="954" spans="1:24" ht="13.5" customHeight="1">
      <c r="A954" s="37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</row>
    <row r="955" spans="1:24" ht="13.5" customHeight="1">
      <c r="A955" s="37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</row>
    <row r="956" spans="1:24" ht="13.5" customHeight="1">
      <c r="A956" s="37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</row>
    <row r="957" spans="1:24" ht="13.5" customHeight="1">
      <c r="A957" s="37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</row>
    <row r="958" spans="1:24" ht="13.5" customHeight="1">
      <c r="A958" s="37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</row>
    <row r="959" spans="1:24" ht="13.5" customHeight="1">
      <c r="A959" s="37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</row>
    <row r="960" spans="1:24" ht="13.5" customHeight="1">
      <c r="A960" s="37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</row>
    <row r="961" spans="1:24" ht="13.5" customHeight="1">
      <c r="A961" s="37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</row>
    <row r="962" spans="1:24" ht="13.5" customHeight="1">
      <c r="A962" s="37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</row>
    <row r="963" spans="1:24" ht="13.5" customHeight="1">
      <c r="A963" s="37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</row>
    <row r="964" spans="1:24" ht="13.5" customHeight="1">
      <c r="A964" s="37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</row>
    <row r="965" spans="1:24" ht="13.5" customHeight="1">
      <c r="A965" s="37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</row>
    <row r="966" spans="1:24" ht="13.5" customHeight="1">
      <c r="A966" s="37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</row>
    <row r="967" spans="1:24" ht="13.5" customHeight="1">
      <c r="A967" s="37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</row>
    <row r="968" spans="1:24" ht="13.5" customHeight="1">
      <c r="A968" s="37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</row>
    <row r="969" spans="1:24" ht="13.5" customHeight="1">
      <c r="A969" s="37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</row>
    <row r="970" spans="1:24" ht="13.5" customHeight="1">
      <c r="A970" s="37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</row>
    <row r="971" spans="1:24" ht="13.5" customHeight="1">
      <c r="A971" s="37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</row>
    <row r="972" spans="1:24" ht="13.5" customHeight="1">
      <c r="A972" s="37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</row>
    <row r="973" spans="1:24" ht="13.5" customHeight="1">
      <c r="A973" s="37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</row>
    <row r="974" spans="1:24" ht="13.5" customHeight="1">
      <c r="A974" s="37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</row>
    <row r="975" spans="1:24" ht="13.5" customHeight="1">
      <c r="A975" s="37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</row>
    <row r="976" spans="1:24" ht="13.5" customHeight="1">
      <c r="A976" s="37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</row>
    <row r="977" spans="1:24" ht="13.5" customHeight="1">
      <c r="A977" s="37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</row>
    <row r="978" spans="1:24" ht="13.5" customHeight="1">
      <c r="A978" s="37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</row>
    <row r="979" spans="1:24" ht="13.5" customHeight="1">
      <c r="A979" s="37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</row>
    <row r="980" spans="1:24" ht="13.5" customHeight="1">
      <c r="A980" s="37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</row>
    <row r="981" spans="1:24" ht="13.5" customHeight="1">
      <c r="A981" s="37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</row>
    <row r="982" spans="1:24" ht="13.5" customHeight="1">
      <c r="A982" s="37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</row>
    <row r="983" spans="1:24" ht="13.5" customHeight="1">
      <c r="A983" s="37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</row>
    <row r="984" spans="1:24" ht="13.5" customHeight="1">
      <c r="A984" s="37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</row>
    <row r="985" spans="1:24" ht="13.5" customHeight="1">
      <c r="A985" s="37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</row>
    <row r="986" spans="1:24" ht="13.5" customHeight="1">
      <c r="A986" s="37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</row>
    <row r="987" spans="1:24" ht="13.5" customHeight="1">
      <c r="A987" s="37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</row>
    <row r="988" spans="1:24" ht="13.5" customHeight="1">
      <c r="A988" s="37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</row>
    <row r="989" spans="1:24" ht="13.5" customHeight="1">
      <c r="A989" s="37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</row>
    <row r="990" spans="1:24" ht="13.5" customHeight="1">
      <c r="A990" s="37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</row>
    <row r="991" spans="1:24" ht="13.5" customHeight="1">
      <c r="A991" s="37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</row>
    <row r="992" spans="1:24" ht="13.5" customHeight="1">
      <c r="A992" s="37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</row>
    <row r="993" spans="1:24" ht="13.5" customHeight="1">
      <c r="A993" s="37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</row>
    <row r="994" spans="1:24" ht="13.5" customHeight="1">
      <c r="A994" s="37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</row>
    <row r="995" spans="1:24" ht="13.5" customHeight="1">
      <c r="A995" s="37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</row>
    <row r="996" spans="1:24" ht="13.5" customHeight="1">
      <c r="A996" s="37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</row>
  </sheetData>
  <mergeCells count="57">
    <mergeCell ref="C22:L22"/>
    <mergeCell ref="C23:L23"/>
    <mergeCell ref="C24:L24"/>
    <mergeCell ref="C25:L25"/>
    <mergeCell ref="D10:G10"/>
    <mergeCell ref="D11:G11"/>
    <mergeCell ref="D12:G12"/>
    <mergeCell ref="D13:G13"/>
    <mergeCell ref="D14:G14"/>
    <mergeCell ref="D15:G15"/>
    <mergeCell ref="D16:G16"/>
    <mergeCell ref="B15:C15"/>
    <mergeCell ref="F19:G19"/>
    <mergeCell ref="B20:M20"/>
    <mergeCell ref="B21:M21"/>
    <mergeCell ref="B13:C13"/>
    <mergeCell ref="B14:C14"/>
    <mergeCell ref="H14:K14"/>
    <mergeCell ref="H12:K12"/>
    <mergeCell ref="H13:K13"/>
    <mergeCell ref="H15:K15"/>
    <mergeCell ref="B12:C12"/>
    <mergeCell ref="H8:K9"/>
    <mergeCell ref="L8:L9"/>
    <mergeCell ref="H10:K10"/>
    <mergeCell ref="H11:K11"/>
    <mergeCell ref="B2:M2"/>
    <mergeCell ref="B4:J4"/>
    <mergeCell ref="K4:L4"/>
    <mergeCell ref="G6:H6"/>
    <mergeCell ref="I6:M6"/>
    <mergeCell ref="D8:G9"/>
    <mergeCell ref="M8:M9"/>
    <mergeCell ref="B8:C9"/>
    <mergeCell ref="B10:C10"/>
    <mergeCell ref="B11:C11"/>
    <mergeCell ref="G30:H30"/>
    <mergeCell ref="I30:M30"/>
    <mergeCell ref="C26:L26"/>
    <mergeCell ref="C27:L27"/>
    <mergeCell ref="C28:L28"/>
    <mergeCell ref="B29:C29"/>
    <mergeCell ref="E29:M29"/>
    <mergeCell ref="A30:B30"/>
    <mergeCell ref="C30:D30"/>
    <mergeCell ref="B18:C18"/>
    <mergeCell ref="D18:E18"/>
    <mergeCell ref="F18:G18"/>
    <mergeCell ref="H18:K18"/>
    <mergeCell ref="B19:C19"/>
    <mergeCell ref="D19:E19"/>
    <mergeCell ref="B16:C16"/>
    <mergeCell ref="H16:K16"/>
    <mergeCell ref="D17:E17"/>
    <mergeCell ref="F17:G17"/>
    <mergeCell ref="H17:K17"/>
    <mergeCell ref="B17:C17"/>
  </mergeCells>
  <phoneticPr fontId="14"/>
  <printOptions horizontalCentered="1"/>
  <pageMargins left="0.70866141732283472" right="0.70866141732283472" top="0.74803149606299213" bottom="0.74803149606299213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topLeftCell="A43" workbookViewId="0">
      <selection activeCell="A46" sqref="A46"/>
    </sheetView>
  </sheetViews>
  <sheetFormatPr defaultColWidth="12.625" defaultRowHeight="15" customHeight="1"/>
  <cols>
    <col min="1" max="1" width="13.25" customWidth="1"/>
    <col min="2" max="26" width="7" customWidth="1"/>
  </cols>
  <sheetData>
    <row r="1" spans="1:2" ht="13.5" customHeight="1">
      <c r="A1" s="1">
        <f>入力!$C$5</f>
        <v>0</v>
      </c>
      <c r="B1" s="1" t="s">
        <v>1</v>
      </c>
    </row>
    <row r="2" spans="1:2" ht="13.5" customHeight="1">
      <c r="A2" s="1" t="str">
        <f>入力!$C$7</f>
        <v/>
      </c>
      <c r="B2" s="1" t="s">
        <v>3</v>
      </c>
    </row>
    <row r="3" spans="1:2" ht="13.5" customHeight="1">
      <c r="A3" s="1" t="str">
        <f>入力!$C$8</f>
        <v/>
      </c>
      <c r="B3" s="1" t="s">
        <v>5</v>
      </c>
    </row>
    <row r="4" spans="1:2" ht="13.5" customHeight="1">
      <c r="A4" s="1" t="str">
        <f>入力!$J$9</f>
        <v>団体</v>
      </c>
      <c r="B4" s="1" t="s">
        <v>316</v>
      </c>
    </row>
    <row r="5" spans="1:2" ht="13.5" customHeight="1">
      <c r="A5" s="1">
        <f>入力!$C$15</f>
        <v>0</v>
      </c>
      <c r="B5" s="1" t="s">
        <v>315</v>
      </c>
    </row>
    <row r="6" spans="1:2" ht="13.5" customHeight="1">
      <c r="A6" s="1">
        <f>入力!$C$18</f>
        <v>0</v>
      </c>
      <c r="B6" s="1" t="s">
        <v>317</v>
      </c>
    </row>
    <row r="7" spans="1:2" ht="13.5" customHeight="1">
      <c r="A7" s="1">
        <f>入力!$D$18</f>
        <v>0</v>
      </c>
      <c r="B7" s="1" t="s">
        <v>318</v>
      </c>
    </row>
    <row r="8" spans="1:2" ht="13.5" customHeight="1">
      <c r="A8" s="1" t="str">
        <f>入力!$O$18</f>
        <v/>
      </c>
      <c r="B8" s="1" t="s">
        <v>319</v>
      </c>
    </row>
    <row r="9" spans="1:2" ht="13.5" customHeight="1">
      <c r="A9" s="1">
        <f>入力!$L$18</f>
        <v>0</v>
      </c>
      <c r="B9" s="1" t="s">
        <v>320</v>
      </c>
    </row>
    <row r="10" spans="1:2" ht="13.5" customHeight="1">
      <c r="A10" s="1">
        <f>入力!$M$18</f>
        <v>0</v>
      </c>
      <c r="B10" s="1" t="s">
        <v>321</v>
      </c>
    </row>
    <row r="11" spans="1:2" ht="13.5" customHeight="1">
      <c r="A11" s="1">
        <f>入力!$C$19</f>
        <v>0</v>
      </c>
      <c r="B11" s="1" t="s">
        <v>322</v>
      </c>
    </row>
    <row r="12" spans="1:2" ht="13.5" customHeight="1">
      <c r="A12" s="1">
        <f>入力!$D$19</f>
        <v>0</v>
      </c>
      <c r="B12" s="1" t="s">
        <v>323</v>
      </c>
    </row>
    <row r="13" spans="1:2" ht="13.5" customHeight="1">
      <c r="A13" s="1" t="str">
        <f>入力!$O$19</f>
        <v/>
      </c>
      <c r="B13" s="1" t="s">
        <v>324</v>
      </c>
    </row>
    <row r="14" spans="1:2" ht="13.5" customHeight="1">
      <c r="A14" s="1">
        <f>入力!$L$19</f>
        <v>0</v>
      </c>
      <c r="B14" s="1" t="s">
        <v>325</v>
      </c>
    </row>
    <row r="15" spans="1:2" ht="13.5" customHeight="1">
      <c r="A15" s="1">
        <f>入力!$M$19</f>
        <v>0</v>
      </c>
      <c r="B15" s="1" t="s">
        <v>326</v>
      </c>
    </row>
    <row r="16" spans="1:2" ht="13.5" customHeight="1">
      <c r="A16" s="1">
        <f>入力!$C$20</f>
        <v>0</v>
      </c>
      <c r="B16" s="1" t="s">
        <v>327</v>
      </c>
    </row>
    <row r="17" spans="1:2" ht="13.5" customHeight="1">
      <c r="A17" s="1">
        <f>入力!$D$20</f>
        <v>0</v>
      </c>
      <c r="B17" s="1" t="s">
        <v>328</v>
      </c>
    </row>
    <row r="18" spans="1:2" ht="13.5" customHeight="1">
      <c r="A18" s="1" t="str">
        <f>入力!$O$20</f>
        <v/>
      </c>
      <c r="B18" s="1" t="s">
        <v>329</v>
      </c>
    </row>
    <row r="19" spans="1:2" ht="13.5" customHeight="1">
      <c r="A19" s="1">
        <f>入力!$L$20</f>
        <v>0</v>
      </c>
      <c r="B19" s="1" t="s">
        <v>330</v>
      </c>
    </row>
    <row r="20" spans="1:2" ht="13.5" customHeight="1">
      <c r="A20" s="1">
        <f>入力!$M$20</f>
        <v>0</v>
      </c>
      <c r="B20" s="1" t="s">
        <v>331</v>
      </c>
    </row>
    <row r="21" spans="1:2" ht="13.5" customHeight="1">
      <c r="A21" s="1">
        <f>入力!$C$21</f>
        <v>0</v>
      </c>
      <c r="B21" s="1" t="s">
        <v>332</v>
      </c>
    </row>
    <row r="22" spans="1:2" ht="13.5" customHeight="1">
      <c r="A22" s="1">
        <f>入力!$D$21</f>
        <v>0</v>
      </c>
      <c r="B22" s="1" t="s">
        <v>333</v>
      </c>
    </row>
    <row r="23" spans="1:2" ht="13.5" customHeight="1">
      <c r="A23" s="1" t="str">
        <f>入力!$O$21</f>
        <v/>
      </c>
      <c r="B23" s="1" t="s">
        <v>334</v>
      </c>
    </row>
    <row r="24" spans="1:2" ht="13.5" customHeight="1">
      <c r="A24" s="1">
        <f>入力!$L$21</f>
        <v>0</v>
      </c>
      <c r="B24" s="1" t="s">
        <v>335</v>
      </c>
    </row>
    <row r="25" spans="1:2" ht="13.5" customHeight="1">
      <c r="A25" s="1">
        <f>入力!$M$21</f>
        <v>0</v>
      </c>
      <c r="B25" s="1" t="s">
        <v>336</v>
      </c>
    </row>
    <row r="26" spans="1:2" ht="13.5" customHeight="1">
      <c r="A26" s="1">
        <f>入力!$C$22</f>
        <v>0</v>
      </c>
      <c r="B26" s="1" t="s">
        <v>337</v>
      </c>
    </row>
    <row r="27" spans="1:2" ht="13.5" customHeight="1">
      <c r="A27" s="1">
        <f>入力!$D$22</f>
        <v>0</v>
      </c>
      <c r="B27" s="1" t="s">
        <v>338</v>
      </c>
    </row>
    <row r="28" spans="1:2" ht="13.5" customHeight="1">
      <c r="A28" s="1" t="str">
        <f>入力!$O$22</f>
        <v/>
      </c>
      <c r="B28" s="1" t="s">
        <v>339</v>
      </c>
    </row>
    <row r="29" spans="1:2" ht="13.5" customHeight="1">
      <c r="A29" s="1">
        <f>入力!$L$22</f>
        <v>0</v>
      </c>
      <c r="B29" s="1" t="s">
        <v>340</v>
      </c>
    </row>
    <row r="30" spans="1:2" ht="13.5" customHeight="1">
      <c r="A30" s="1">
        <f>入力!$M$22</f>
        <v>0</v>
      </c>
      <c r="B30" s="1" t="s">
        <v>341</v>
      </c>
    </row>
    <row r="31" spans="1:2" ht="13.5" customHeight="1">
      <c r="A31" s="1">
        <f>入力!$C$23</f>
        <v>0</v>
      </c>
      <c r="B31" s="1" t="s">
        <v>342</v>
      </c>
    </row>
    <row r="32" spans="1:2" ht="13.5" customHeight="1">
      <c r="A32" s="1">
        <f>入力!$D$23</f>
        <v>0</v>
      </c>
      <c r="B32" s="1" t="s">
        <v>343</v>
      </c>
    </row>
    <row r="33" spans="1:2" ht="13.5" customHeight="1">
      <c r="A33" s="1" t="str">
        <f>入力!$O$23</f>
        <v/>
      </c>
      <c r="B33" s="1" t="s">
        <v>344</v>
      </c>
    </row>
    <row r="34" spans="1:2" ht="13.5" customHeight="1">
      <c r="A34" s="1">
        <f>入力!$L$23</f>
        <v>0</v>
      </c>
      <c r="B34" s="1" t="s">
        <v>345</v>
      </c>
    </row>
    <row r="35" spans="1:2" ht="13.5" customHeight="1">
      <c r="A35" s="1">
        <f>入力!$M$23</f>
        <v>0</v>
      </c>
      <c r="B35" s="1" t="s">
        <v>346</v>
      </c>
    </row>
    <row r="36" spans="1:2" ht="13.5" customHeight="1">
      <c r="A36" s="1">
        <f>入力!$C$24</f>
        <v>0</v>
      </c>
      <c r="B36" s="1" t="s">
        <v>347</v>
      </c>
    </row>
    <row r="37" spans="1:2" ht="13.5" customHeight="1">
      <c r="A37" s="1">
        <f>入力!$D$24</f>
        <v>0</v>
      </c>
      <c r="B37" s="1" t="s">
        <v>348</v>
      </c>
    </row>
    <row r="38" spans="1:2" ht="13.5" customHeight="1">
      <c r="A38" s="1" t="str">
        <f>入力!$O$24</f>
        <v/>
      </c>
      <c r="B38" s="1" t="s">
        <v>349</v>
      </c>
    </row>
    <row r="39" spans="1:2" ht="13.5" customHeight="1">
      <c r="A39" s="1">
        <f>入力!$L$24</f>
        <v>0</v>
      </c>
      <c r="B39" s="1" t="s">
        <v>350</v>
      </c>
    </row>
    <row r="40" spans="1:2" ht="13.5" customHeight="1">
      <c r="A40" s="1">
        <f>入力!$M$24</f>
        <v>0</v>
      </c>
      <c r="B40" s="1" t="s">
        <v>351</v>
      </c>
    </row>
    <row r="41" spans="1:2" ht="13.5" customHeight="1">
      <c r="A41" s="1">
        <f>入力!$C$27</f>
        <v>0</v>
      </c>
      <c r="B41" s="1" t="s">
        <v>352</v>
      </c>
    </row>
    <row r="42" spans="1:2" ht="13.5" customHeight="1">
      <c r="A42" s="1">
        <f>入力!$C$28</f>
        <v>0</v>
      </c>
      <c r="B42" s="1" t="s">
        <v>353</v>
      </c>
    </row>
    <row r="43" spans="1:2" ht="13.5" customHeight="1">
      <c r="A43" s="1">
        <f>入力!$C$29</f>
        <v>0</v>
      </c>
      <c r="B43" s="1" t="s">
        <v>354</v>
      </c>
    </row>
    <row r="44" spans="1:2" ht="13.5" customHeight="1">
      <c r="A44" s="1">
        <f>入力!$C$30</f>
        <v>0</v>
      </c>
      <c r="B44" s="1" t="s">
        <v>355</v>
      </c>
    </row>
    <row r="45" spans="1:2" ht="13.5" customHeight="1">
      <c r="A45" s="44">
        <f>入力!$J$13</f>
        <v>0</v>
      </c>
      <c r="B45" s="1" t="s">
        <v>356</v>
      </c>
    </row>
    <row r="46" spans="1:2" ht="13.5" customHeight="1">
      <c r="A46" s="1">
        <f>入力!M36</f>
        <v>0</v>
      </c>
      <c r="B46" s="1" t="s">
        <v>357</v>
      </c>
    </row>
    <row r="47" spans="1:2" ht="13.5" customHeight="1">
      <c r="A47" s="1">
        <f>入力!M37</f>
        <v>0</v>
      </c>
      <c r="B47" s="1" t="s">
        <v>358</v>
      </c>
    </row>
    <row r="48" spans="1:2" ht="13.5" customHeight="1">
      <c r="A48" s="1">
        <f>入力!M38</f>
        <v>0</v>
      </c>
      <c r="B48" s="1" t="s">
        <v>359</v>
      </c>
    </row>
    <row r="49" spans="1:2" ht="13.5" customHeight="1">
      <c r="A49" s="1">
        <f>入力!M39</f>
        <v>0</v>
      </c>
      <c r="B49" s="1" t="s">
        <v>360</v>
      </c>
    </row>
    <row r="50" spans="1:2" ht="13.5" customHeight="1">
      <c r="A50" s="1">
        <f>入力!M40</f>
        <v>0</v>
      </c>
      <c r="B50" s="1" t="s">
        <v>361</v>
      </c>
    </row>
    <row r="51" spans="1:2" ht="13.5" customHeight="1">
      <c r="A51" s="1">
        <f>入力!M41</f>
        <v>0</v>
      </c>
      <c r="B51" s="1" t="s">
        <v>362</v>
      </c>
    </row>
    <row r="52" spans="1:2" ht="13.5" customHeight="1">
      <c r="A52" s="1">
        <f>入力!C25</f>
        <v>0</v>
      </c>
      <c r="B52" s="1" t="s">
        <v>363</v>
      </c>
    </row>
    <row r="53" spans="1:2" ht="13.5" customHeight="1">
      <c r="A53" s="1">
        <f>入力!D25</f>
        <v>0</v>
      </c>
      <c r="B53" s="1" t="s">
        <v>364</v>
      </c>
    </row>
    <row r="54" spans="1:2" ht="13.5" customHeight="1">
      <c r="A54" s="1" t="str">
        <f>入力!O25</f>
        <v/>
      </c>
      <c r="B54" s="1" t="s">
        <v>365</v>
      </c>
    </row>
    <row r="55" spans="1:2" ht="13.5" customHeight="1">
      <c r="A55" s="1">
        <f>入力!L25</f>
        <v>0</v>
      </c>
      <c r="B55" s="1" t="s">
        <v>366</v>
      </c>
    </row>
    <row r="56" spans="1:2" ht="13.5" customHeight="1">
      <c r="A56" s="1">
        <f>入力!M25</f>
        <v>0</v>
      </c>
      <c r="B56" s="1" t="s">
        <v>367</v>
      </c>
    </row>
    <row r="57" spans="1:2" ht="13.5" customHeight="1">
      <c r="A57" s="1">
        <f>入力!C26</f>
        <v>0</v>
      </c>
      <c r="B57" s="1" t="s">
        <v>368</v>
      </c>
    </row>
    <row r="58" spans="1:2" ht="13.5" customHeight="1">
      <c r="A58" s="1">
        <f>入力!D26</f>
        <v>0</v>
      </c>
      <c r="B58" s="1" t="s">
        <v>369</v>
      </c>
    </row>
    <row r="59" spans="1:2" ht="13.5" customHeight="1">
      <c r="A59" s="1" t="str">
        <f>入力!O26</f>
        <v/>
      </c>
      <c r="B59" s="1" t="s">
        <v>370</v>
      </c>
    </row>
    <row r="60" spans="1:2" ht="13.5" customHeight="1">
      <c r="A60" s="1">
        <f>入力!L26</f>
        <v>0</v>
      </c>
      <c r="B60" s="1" t="s">
        <v>371</v>
      </c>
    </row>
    <row r="61" spans="1:2" ht="13.5" customHeight="1">
      <c r="A61" s="1">
        <f>入力!M26</f>
        <v>0</v>
      </c>
      <c r="B61" s="1" t="s">
        <v>372</v>
      </c>
    </row>
    <row r="62" spans="1:2" ht="13.5" customHeight="1">
      <c r="A62" s="1">
        <f>入力!N18</f>
        <v>0</v>
      </c>
      <c r="B62" s="1" t="s">
        <v>373</v>
      </c>
    </row>
    <row r="63" spans="1:2" ht="13.5" customHeight="1">
      <c r="A63" s="1">
        <f>入力!N19</f>
        <v>0</v>
      </c>
      <c r="B63" s="1" t="s">
        <v>374</v>
      </c>
    </row>
    <row r="64" spans="1:2" ht="13.5" customHeight="1">
      <c r="A64" s="1">
        <f>入力!N20</f>
        <v>0</v>
      </c>
      <c r="B64" s="1" t="s">
        <v>375</v>
      </c>
    </row>
    <row r="65" spans="1:2" ht="13.5" customHeight="1">
      <c r="A65" s="1">
        <f>入力!N21</f>
        <v>0</v>
      </c>
      <c r="B65" s="1" t="s">
        <v>376</v>
      </c>
    </row>
    <row r="66" spans="1:2" ht="13.5" customHeight="1">
      <c r="A66" s="1">
        <f>入力!N22</f>
        <v>0</v>
      </c>
      <c r="B66" s="1" t="s">
        <v>377</v>
      </c>
    </row>
    <row r="67" spans="1:2" ht="13.5" customHeight="1">
      <c r="A67" s="1">
        <f>入力!N23</f>
        <v>0</v>
      </c>
      <c r="B67" s="1" t="s">
        <v>378</v>
      </c>
    </row>
    <row r="68" spans="1:2" ht="13.5" customHeight="1">
      <c r="A68" s="1">
        <f>入力!N24</f>
        <v>0</v>
      </c>
      <c r="B68" s="1" t="s">
        <v>379</v>
      </c>
    </row>
    <row r="69" spans="1:2" ht="13.5" customHeight="1">
      <c r="A69" s="1">
        <f>入力!N25</f>
        <v>0</v>
      </c>
      <c r="B69" s="1" t="s">
        <v>380</v>
      </c>
    </row>
    <row r="70" spans="1:2" ht="13.5" customHeight="1">
      <c r="A70" s="1">
        <f>入力!N26</f>
        <v>0</v>
      </c>
      <c r="B70" s="1" t="s">
        <v>381</v>
      </c>
    </row>
    <row r="71" spans="1:2" ht="13.5" customHeight="1">
      <c r="A71" s="1">
        <f>入力!J32</f>
        <v>0</v>
      </c>
      <c r="B71" s="1" t="s">
        <v>382</v>
      </c>
    </row>
    <row r="72" spans="1:2" ht="13.5" customHeight="1">
      <c r="A72" s="1">
        <f>入力!M42</f>
        <v>0</v>
      </c>
      <c r="B72" s="1" t="s">
        <v>383</v>
      </c>
    </row>
    <row r="73" spans="1:2" ht="13.5" customHeight="1">
      <c r="A73" s="1">
        <f>入力!J33</f>
        <v>0</v>
      </c>
      <c r="B73" s="1" t="s">
        <v>384</v>
      </c>
    </row>
    <row r="74" spans="1:2" ht="13.5" customHeight="1"/>
    <row r="75" spans="1:2" ht="13.5" customHeight="1"/>
    <row r="76" spans="1:2" ht="13.5" customHeight="1"/>
    <row r="77" spans="1:2" ht="13.5" customHeight="1"/>
    <row r="78" spans="1:2" ht="13.5" customHeight="1"/>
    <row r="79" spans="1:2" ht="13.5" customHeight="1"/>
    <row r="80" spans="1: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4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</vt:lpstr>
      <vt:lpstr>高校リスト</vt:lpstr>
      <vt:lpstr>団体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県立高校</dc:creator>
  <cp:lastModifiedBy>yoshihiro daita</cp:lastModifiedBy>
  <dcterms:created xsi:type="dcterms:W3CDTF">2010-01-14T03:07:23Z</dcterms:created>
  <dcterms:modified xsi:type="dcterms:W3CDTF">2025-03-28T04:09:05Z</dcterms:modified>
</cp:coreProperties>
</file>